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8_{83861883-9CEF-42AB-94DE-702202BEB0A0}" xr6:coauthVersionLast="45" xr6:coauthVersionMax="45" xr10:uidLastSave="{00000000-0000-0000-0000-000000000000}"/>
  <bookViews>
    <workbookView xWindow="-120" yWindow="-120" windowWidth="29040" windowHeight="15840" activeTab="15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0" i="15"/>
  <c r="E10" i="15"/>
  <c r="K9" i="15"/>
  <c r="K10" i="15" s="1"/>
  <c r="G9" i="15"/>
  <c r="G10" i="15" s="1"/>
  <c r="Q9" i="14"/>
  <c r="O9" i="14"/>
  <c r="M9" i="14"/>
  <c r="K9" i="14"/>
  <c r="I9" i="14"/>
  <c r="G9" i="14"/>
  <c r="E9" i="14"/>
  <c r="C9" i="14"/>
  <c r="U76" i="13"/>
  <c r="S76" i="13"/>
  <c r="Q76" i="13"/>
  <c r="O76" i="13"/>
  <c r="M76" i="13"/>
  <c r="K76" i="13"/>
  <c r="I76" i="13"/>
  <c r="G76" i="13"/>
  <c r="E76" i="13"/>
  <c r="C76" i="13"/>
  <c r="Q66" i="12"/>
  <c r="O66" i="12"/>
  <c r="M66" i="12"/>
  <c r="K66" i="12"/>
  <c r="I66" i="12"/>
  <c r="G66" i="12"/>
  <c r="E66" i="12"/>
  <c r="C66" i="12"/>
  <c r="Q35" i="11"/>
  <c r="O35" i="11"/>
  <c r="M35" i="11"/>
  <c r="K35" i="11"/>
  <c r="I35" i="11"/>
  <c r="G35" i="11"/>
  <c r="E35" i="11"/>
  <c r="C35" i="11"/>
  <c r="S10" i="10"/>
  <c r="Q10" i="10"/>
  <c r="O10" i="10"/>
  <c r="M10" i="10"/>
  <c r="K10" i="10"/>
  <c r="I10" i="10"/>
  <c r="S13" i="9"/>
  <c r="Q13" i="9"/>
  <c r="O13" i="9"/>
  <c r="M13" i="9"/>
  <c r="K13" i="9"/>
  <c r="I13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68" i="2"/>
  <c r="U68" i="2"/>
  <c r="S68" i="2"/>
  <c r="Q68" i="2"/>
  <c r="O68" i="2"/>
  <c r="M68" i="2"/>
  <c r="L68" i="2"/>
  <c r="J68" i="2"/>
  <c r="I68" i="2"/>
  <c r="G68" i="2"/>
  <c r="E68" i="2"/>
  <c r="C68" i="2"/>
</calcChain>
</file>

<file path=xl/sharedStrings.xml><?xml version="1.0" encoding="utf-8"?>
<sst xmlns="http://schemas.openxmlformats.org/spreadsheetml/2006/main" count="518" uniqueCount="204">
  <si>
    <t>‫صندوق سرمايه ‌گذاري مشترك بورسيران</t>
  </si>
  <si>
    <t>‫صورت وضعیت پورتفوی</t>
  </si>
  <si>
    <t>‫برای ماه منتهی به 1402/02/31</t>
  </si>
  <si>
    <t>‫1- سرمایه گذاری ها</t>
  </si>
  <si>
    <t>‫1-1- سرمایه گذاری در سهام و حق تقدم سهام</t>
  </si>
  <si>
    <t>‫1402/01/31</t>
  </si>
  <si>
    <t>‫تغییرات طی دوره</t>
  </si>
  <si>
    <t>‫1402/02/31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</si>
  <si>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</si>
  <si>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</si>
  <si>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</si>
  <si>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</si>
  <si>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</si>
  <si>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</si>
  <si>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</si>
  <si>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</si>
  <si>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</si>
  <si>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‫اختيارخ شپنا-4350-1401/08/29</t>
  </si>
  <si>
    <t>‫اختيارخ شپنا-5350-1401/08/29</t>
  </si>
  <si>
    <t>‫اقتصاد نوين</t>
  </si>
  <si>
    <t>‫ايران خودرو</t>
  </si>
  <si>
    <t>‫بانك خاورميانه</t>
  </si>
  <si>
    <t>‫بانك صادرات</t>
  </si>
  <si>
    <t>‫بانك ملت</t>
  </si>
  <si>
    <t>‫بانک رسالت</t>
  </si>
  <si>
    <t>‫بانک سامان</t>
  </si>
  <si>
    <t>‫بيمه آسيا</t>
  </si>
  <si>
    <t>‫بیمه کوثر</t>
  </si>
  <si>
    <t>‫تامين سرمايه بانك ملت</t>
  </si>
  <si>
    <t>‫تامين سرمايه كيميا- (نماد قدیمی حذف شده)</t>
  </si>
  <si>
    <t>‫توسعه ساختمان</t>
  </si>
  <si>
    <t>‫توسعه و عمران اميد</t>
  </si>
  <si>
    <t>‫داروسازي دانا</t>
  </si>
  <si>
    <t>‫داروسازي كاسپين</t>
  </si>
  <si>
    <t>‫ريل گردش ايرانيان</t>
  </si>
  <si>
    <t>‫زامياد</t>
  </si>
  <si>
    <t>‫سايپا</t>
  </si>
  <si>
    <t>‫سرمايه گذاري البرز</t>
  </si>
  <si>
    <t>‫سرمايه گذاري تامين اجتماعي</t>
  </si>
  <si>
    <t>‫سرمايه گذاري توسعه صنعت وتجارت</t>
  </si>
  <si>
    <t>‫سرمايه گذاري سپه</t>
  </si>
  <si>
    <t>‫سرمايه گذاري غدير</t>
  </si>
  <si>
    <t>‫سرمايه گذاري پتروشيـمي</t>
  </si>
  <si>
    <t>‫سيمرغ</t>
  </si>
  <si>
    <t>‫شرکت سرمایه گذاری خوارزمی</t>
  </si>
  <si>
    <t>‫ص. معدني كيمياي زنجان گستران</t>
  </si>
  <si>
    <t>‫صنايع شيميايي كيمياگران امروز</t>
  </si>
  <si>
    <t>‫صنايع فروآلياژ ايران</t>
  </si>
  <si>
    <t>‫صنايع ماشين هاي اداري ايران</t>
  </si>
  <si>
    <t>‫صنايع پتروشيمي خليج فارس</t>
  </si>
  <si>
    <t>‫صنعتي بارز</t>
  </si>
  <si>
    <t>‫صنعتي مينو</t>
  </si>
  <si>
    <t>‫فولاد كاوه</t>
  </si>
  <si>
    <t>‫فولاد مباركه</t>
  </si>
  <si>
    <t>‫كيمياي زنجان گستران - (نماد قدیمی حذف شده)</t>
  </si>
  <si>
    <t>‫ملي مس</t>
  </si>
  <si>
    <t>‫مپنا</t>
  </si>
  <si>
    <t>‫نفت اصفهان</t>
  </si>
  <si>
    <t>‫نفت بندر عباس</t>
  </si>
  <si>
    <t>‫نفت تهران</t>
  </si>
  <si>
    <t>‫نيرو محركه</t>
  </si>
  <si>
    <t>‫پارس دارو</t>
  </si>
  <si>
    <t>‫پارس فولاد سبزوار</t>
  </si>
  <si>
    <t>‫پتروشيمي اروميه</t>
  </si>
  <si>
    <t>‫پتروشيمي تندگويان</t>
  </si>
  <si>
    <t>‫پتروشيمي شيراز</t>
  </si>
  <si>
    <t>‫پتروشيمي نوري</t>
  </si>
  <si>
    <t>‫پتروشيمی پردیس</t>
  </si>
  <si>
    <t>‫پخش البرز</t>
  </si>
  <si>
    <t>‫پخش البرز (تقدم)</t>
  </si>
  <si>
    <t>‫گ.س.وت.ص.پتروشيمي خليج فارس</t>
  </si>
  <si>
    <t>‫گروه توسعه مالي مهر آيندگان - (نماد قدیمی حذف شده)</t>
  </si>
  <si>
    <t>‫گروه توسعه مالي مهرآيندگان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</si>
  <si>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</si>
  <si>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</si>
  <si>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</si>
  <si>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</si>
  <si>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</si>
  <si>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</si>
  <si>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</si>
  <si>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</si>
  <si>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</si>
  <si>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</si>
  <si>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</si>
  <si>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</si>
  <si>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</si>
  <si>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</si>
  <si>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</si>
  <si>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</si>
  <si>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</si>
  <si>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</si>
  <si>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</si>
  <si>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</si>
  <si>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</si>
  <si>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</si>
  <si>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</si>
  <si>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</si>
  <si>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</si>
  <si>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</si>
  <si>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</si>
  <si>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</si>
  <si>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</si>
  <si>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</si>
  <si>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</si>
  <si>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</si>
  <si>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</si>
  <si>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</si>
  <si>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</si>
  <si>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</si>
  <si>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</si>
  <si>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</si>
  <si>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</si>
  <si>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</si>
  <si>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</si>
  <si>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</si>
  <si>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</si>
  <si>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</si>
  <si>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</si>
  <si>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</si>
  <si>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</si>
  <si>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</si>
  <si>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</si>
  <si>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</si>
  <si>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</si>
  <si>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</si>
  <si>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</si>
  <si>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</si>
  <si>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</si>
  <si>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</si>
  <si>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</si>
  <si>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</si>
  <si>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</si>
  <si>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</si>
  <si>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</si>
  <si>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</si>
  <si>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</si>
  <si>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</si>
  <si>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</si>
  <si>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</si>
  <si>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</si>
  <si>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</si>
  <si>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</si>
  <si>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</si>
  <si>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</si>
  <si>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</si>
  <si>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</si>
  <si>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</si>
  <si>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</si>
  <si>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‫1402/01/09</t>
  </si>
  <si>
    <t>‫1402/02/07</t>
  </si>
  <si>
    <t>‫1402/01/30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</si>
  <si>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</si>
  <si>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</si>
  <si>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</si>
  <si>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</si>
  <si>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</si>
  <si>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‫1402/02/01</t>
  </si>
  <si>
    <t>‫-</t>
  </si>
  <si>
    <t>‫سود(زیان) حاصل از فروش اوراق بهادار</t>
  </si>
  <si>
    <t>‫ارزش دفتری</t>
  </si>
  <si>
    <t>‫سود و زیان ناشی از فروش</t>
  </si>
  <si>
    <t>‫آذرآب</t>
  </si>
  <si>
    <t>‫اعتلاء البرز</t>
  </si>
  <si>
    <t>‫بيمه پارسيان</t>
  </si>
  <si>
    <t>‫تجلي توسعه معادن و فلزات</t>
  </si>
  <si>
    <t>‫داروپخش</t>
  </si>
  <si>
    <t>‫سرمايه گذاري شفادارو</t>
  </si>
  <si>
    <t>‫سيمان اردبيل</t>
  </si>
  <si>
    <t>‫قند نيشابور</t>
  </si>
  <si>
    <t>‫كشت و دامداري فكا</t>
  </si>
  <si>
    <t>‫كشت وصنعت شريف آباد</t>
  </si>
  <si>
    <t>‫ليزينگ صنعت</t>
  </si>
  <si>
    <t>‫محور خودرو</t>
  </si>
  <si>
    <t>‫نفت تبريز</t>
  </si>
  <si>
    <t>‫پتروشيمي بوعلي سينا</t>
  </si>
  <si>
    <t>‫گروه بهمن</t>
  </si>
  <si>
    <t>‫گوشت مرغ ماهان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</si>
  <si>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</si>
  <si>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</si>
  <si>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</si>
  <si>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</si>
  <si>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</si>
  <si>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</si>
  <si>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</si>
  <si>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</si>
  <si>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</si>
  <si>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</si>
  <si>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كوثر</t>
  </si>
  <si>
    <t>‫شركت سرمايه گذاري خوارزمي</t>
  </si>
  <si>
    <t>‫صنعت و معدن</t>
  </si>
  <si>
    <t>‫پتروشيمي خليج فارس</t>
  </si>
  <si>
    <t>‫پتروشيمي پرديس</t>
  </si>
  <si>
    <t>‫گروه پتروشيمي س.ايرانيان</t>
  </si>
  <si>
    <t>‫بانك رسالت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</si>
  <si>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</si>
  <si>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</si>
  <si>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</si>
  <si>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</si>
  <si>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</si>
  <si>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</si>
  <si>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</si>
  <si>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</si>
  <si>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</si>
  <si>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‫بورسيران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</si>
</sst>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37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7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0" workbookViewId="0">
      <selection activeCell="F34" sqref="F34"/>
    </sheetView>
  </sheetViews>
  <sheetFormatPr defaultRowHeight="15" x14ac:dyDescent="0.25"/>
  <sheetData>
    <row r="22" spans="1:10" ht="39.950000000000003" customHeight="1" x14ac:dyDescent="0.4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4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4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A5" sqref="A5:S5"/>
    </sheetView>
  </sheetViews>
  <sheetFormatPr defaultRowHeight="18" x14ac:dyDescent="0.25"/>
  <cols>
    <col min="1" max="1" width="21.28515625" style="5" customWidth="1"/>
    <col min="2" max="2" width="1.42578125" style="5" customWidth="1"/>
    <col min="3" max="3" width="11.42578125" style="5" customWidth="1"/>
    <col min="4" max="4" width="1.42578125" style="5" customWidth="1"/>
    <col min="5" max="5" width="11.42578125" style="5" customWidth="1"/>
    <col min="6" max="6" width="1.42578125" style="5" customWidth="1"/>
    <col min="7" max="7" width="11.42578125" style="5" customWidth="1"/>
    <col min="8" max="8" width="1.42578125" style="5" customWidth="1"/>
    <col min="9" max="9" width="18.42578125" style="5" customWidth="1"/>
    <col min="10" max="10" width="1.42578125" style="5" customWidth="1"/>
    <col min="11" max="11" width="14.140625" style="5" customWidth="1"/>
    <col min="12" max="12" width="1.42578125" style="5" customWidth="1"/>
    <col min="13" max="13" width="18.42578125" style="5" customWidth="1"/>
    <col min="14" max="14" width="1.42578125" style="5" customWidth="1"/>
    <col min="15" max="15" width="18.42578125" style="5" customWidth="1"/>
    <col min="16" max="16" width="1.42578125" style="5" customWidth="1"/>
    <col min="17" max="17" width="14.140625" style="5" customWidth="1"/>
    <col min="18" max="18" width="1.42578125" style="5" customWidth="1"/>
    <col min="19" max="19" width="18.42578125" style="5" customWidth="1"/>
    <col min="20" max="16384" width="9.140625" style="5"/>
  </cols>
  <sheetData>
    <row r="1" spans="1:19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0.100000000000001" customHeight="1" x14ac:dyDescent="0.25">
      <c r="A2" s="3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5" spans="1:19" ht="21" x14ac:dyDescent="0.25">
      <c r="A5" s="27" t="s">
        <v>151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ht="21" x14ac:dyDescent="0.25">
      <c r="I7" s="6" t="s">
        <v>141</v>
      </c>
      <c r="J7" s="7"/>
      <c r="K7" s="7"/>
      <c r="L7" s="7"/>
      <c r="M7" s="7"/>
      <c r="O7" s="6" t="s">
        <v>7</v>
      </c>
      <c r="P7" s="7"/>
      <c r="Q7" s="7"/>
      <c r="R7" s="7"/>
      <c r="S7" s="7"/>
    </row>
    <row r="8" spans="1:19" ht="42" x14ac:dyDescent="0.25">
      <c r="A8" s="21" t="s">
        <v>127</v>
      </c>
      <c r="C8" s="20" t="s">
        <v>152</v>
      </c>
      <c r="E8" s="20" t="s">
        <v>87</v>
      </c>
      <c r="G8" s="20" t="s">
        <v>104</v>
      </c>
      <c r="I8" s="20" t="s">
        <v>153</v>
      </c>
      <c r="K8" s="20" t="s">
        <v>146</v>
      </c>
      <c r="M8" s="20" t="s">
        <v>154</v>
      </c>
      <c r="O8" s="20" t="s">
        <v>153</v>
      </c>
      <c r="Q8" s="20" t="s">
        <v>146</v>
      </c>
      <c r="S8" s="20" t="s">
        <v>154</v>
      </c>
    </row>
    <row r="9" spans="1:19" ht="37.5" x14ac:dyDescent="0.25">
      <c r="A9" s="12" t="s">
        <v>155</v>
      </c>
      <c r="C9" s="14" t="s">
        <v>156</v>
      </c>
      <c r="E9" s="14" t="s">
        <v>157</v>
      </c>
      <c r="G9" s="14" t="s">
        <v>112</v>
      </c>
      <c r="I9" s="13">
        <v>64627</v>
      </c>
      <c r="K9" s="13">
        <v>0</v>
      </c>
      <c r="M9" s="13">
        <v>64627</v>
      </c>
      <c r="O9" s="13">
        <v>136744</v>
      </c>
      <c r="Q9" s="13">
        <v>0</v>
      </c>
      <c r="S9" s="13">
        <v>136744</v>
      </c>
    </row>
    <row r="10" spans="1:19" ht="18.75" x14ac:dyDescent="0.25">
      <c r="A10" s="16" t="s">
        <v>74</v>
      </c>
      <c r="I10" s="16">
        <f>SUM(I9:$I$9)</f>
        <v>64627</v>
      </c>
      <c r="K10" s="16">
        <f>SUM(K9:$K$9)</f>
        <v>0</v>
      </c>
      <c r="M10" s="16">
        <f>SUM(M9:$M$9)</f>
        <v>64627</v>
      </c>
      <c r="O10" s="16">
        <f>SUM(O9:$O$9)</f>
        <v>136744</v>
      </c>
      <c r="Q10" s="16">
        <f>SUM(Q9:$Q$9)</f>
        <v>0</v>
      </c>
      <c r="S10" s="16">
        <f>SUM(S9:$S$9)</f>
        <v>136744</v>
      </c>
    </row>
    <row r="11" spans="1:19" ht="18.75" x14ac:dyDescent="0.25">
      <c r="I11" s="18"/>
      <c r="K11" s="18"/>
      <c r="M11" s="18"/>
      <c r="O11" s="18"/>
      <c r="Q11" s="18"/>
      <c r="S11" s="18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8"/>
  <sheetViews>
    <sheetView rightToLeft="1" workbookViewId="0">
      <selection activeCell="A5" sqref="A5:Q5"/>
    </sheetView>
  </sheetViews>
  <sheetFormatPr defaultRowHeight="18" x14ac:dyDescent="0.25"/>
  <cols>
    <col min="1" max="1" width="21.28515625" style="5" customWidth="1"/>
    <col min="2" max="2" width="1.42578125" style="5" customWidth="1"/>
    <col min="3" max="3" width="12.7109375" style="5" customWidth="1"/>
    <col min="4" max="4" width="1.42578125" style="5" customWidth="1"/>
    <col min="5" max="5" width="17" style="5" customWidth="1"/>
    <col min="6" max="6" width="1.42578125" style="5" customWidth="1"/>
    <col min="7" max="7" width="17" style="5" customWidth="1"/>
    <col min="8" max="8" width="1.42578125" style="5" customWidth="1"/>
    <col min="9" max="9" width="17" style="5" customWidth="1"/>
    <col min="10" max="10" width="1.42578125" style="5" customWidth="1"/>
    <col min="11" max="11" width="12.7109375" style="5" customWidth="1"/>
    <col min="12" max="12" width="1.42578125" style="5" customWidth="1"/>
    <col min="13" max="13" width="17" style="5" customWidth="1"/>
    <col min="14" max="14" width="1.42578125" style="5" customWidth="1"/>
    <col min="15" max="15" width="17" style="5" customWidth="1"/>
    <col min="16" max="16" width="1.42578125" style="5" customWidth="1"/>
    <col min="17" max="17" width="17" style="5" customWidth="1"/>
    <col min="18" max="16384" width="9.140625" style="5"/>
  </cols>
  <sheetData>
    <row r="1" spans="1:17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0.100000000000001" customHeight="1" x14ac:dyDescent="0.25">
      <c r="A2" s="3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5" spans="1:17" ht="21" x14ac:dyDescent="0.25">
      <c r="A5" s="27" t="s">
        <v>158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21" x14ac:dyDescent="0.25">
      <c r="C7" s="6" t="s">
        <v>141</v>
      </c>
      <c r="D7" s="7"/>
      <c r="E7" s="7"/>
      <c r="F7" s="7"/>
      <c r="G7" s="7"/>
      <c r="H7" s="7"/>
      <c r="I7" s="7"/>
      <c r="K7" s="6" t="s">
        <v>7</v>
      </c>
      <c r="L7" s="7"/>
      <c r="M7" s="7"/>
      <c r="N7" s="7"/>
      <c r="O7" s="7"/>
      <c r="P7" s="7"/>
      <c r="Q7" s="7"/>
    </row>
    <row r="8" spans="1:17" ht="42" x14ac:dyDescent="0.25">
      <c r="A8" s="21" t="s">
        <v>127</v>
      </c>
      <c r="C8" s="20" t="s">
        <v>9</v>
      </c>
      <c r="E8" s="20" t="s">
        <v>11</v>
      </c>
      <c r="G8" s="20" t="s">
        <v>159</v>
      </c>
      <c r="I8" s="20" t="s">
        <v>160</v>
      </c>
      <c r="K8" s="20" t="s">
        <v>9</v>
      </c>
      <c r="M8" s="20" t="s">
        <v>11</v>
      </c>
      <c r="O8" s="20" t="s">
        <v>159</v>
      </c>
      <c r="Q8" s="20" t="s">
        <v>160</v>
      </c>
    </row>
    <row r="9" spans="1:17" ht="18.75" x14ac:dyDescent="0.25">
      <c r="A9" s="12" t="s">
        <v>161</v>
      </c>
      <c r="J9" s="14"/>
      <c r="K9" s="13">
        <v>3000000</v>
      </c>
      <c r="M9" s="13">
        <v>6469798782</v>
      </c>
      <c r="O9" s="13">
        <v>5957361620</v>
      </c>
      <c r="Q9" s="13">
        <v>512437162</v>
      </c>
    </row>
    <row r="10" spans="1:17" ht="18.75" x14ac:dyDescent="0.25">
      <c r="A10" s="12" t="s">
        <v>162</v>
      </c>
      <c r="J10" s="14"/>
      <c r="K10" s="13">
        <v>905000</v>
      </c>
      <c r="M10" s="13">
        <v>3481512093</v>
      </c>
      <c r="O10" s="13">
        <v>2907408684</v>
      </c>
      <c r="Q10" s="13">
        <v>574103409</v>
      </c>
    </row>
    <row r="11" spans="1:17" ht="18.75" x14ac:dyDescent="0.25">
      <c r="A11" s="12" t="s">
        <v>20</v>
      </c>
      <c r="C11" s="13">
        <v>2830000</v>
      </c>
      <c r="E11" s="13">
        <v>11617065833</v>
      </c>
      <c r="G11" s="13">
        <v>9525796051</v>
      </c>
      <c r="I11" s="13">
        <v>2091269782</v>
      </c>
      <c r="K11" s="13">
        <v>2830000</v>
      </c>
      <c r="M11" s="13">
        <v>11617065833</v>
      </c>
      <c r="O11" s="13">
        <v>9525796051</v>
      </c>
      <c r="Q11" s="13">
        <v>2091269782</v>
      </c>
    </row>
    <row r="12" spans="1:17" ht="18.75" x14ac:dyDescent="0.25">
      <c r="A12" s="12" t="s">
        <v>23</v>
      </c>
      <c r="C12" s="13">
        <v>4900000</v>
      </c>
      <c r="E12" s="13">
        <v>23144545157</v>
      </c>
      <c r="G12" s="13">
        <v>16359017851</v>
      </c>
      <c r="I12" s="13">
        <v>6785527306</v>
      </c>
      <c r="K12" s="13">
        <v>4900000</v>
      </c>
      <c r="M12" s="13">
        <v>23144545157</v>
      </c>
      <c r="O12" s="13">
        <v>16359017851</v>
      </c>
      <c r="Q12" s="13">
        <v>6785527306</v>
      </c>
    </row>
    <row r="13" spans="1:17" ht="18.75" x14ac:dyDescent="0.25">
      <c r="A13" s="12" t="s">
        <v>26</v>
      </c>
      <c r="C13" s="13">
        <v>2000000</v>
      </c>
      <c r="E13" s="13">
        <v>6302458101</v>
      </c>
      <c r="G13" s="13">
        <v>5564691065</v>
      </c>
      <c r="I13" s="13">
        <v>737767036</v>
      </c>
      <c r="K13" s="13">
        <v>2000000</v>
      </c>
      <c r="M13" s="13">
        <v>6302458101</v>
      </c>
      <c r="O13" s="13">
        <v>5564691065</v>
      </c>
      <c r="Q13" s="13">
        <v>737767036</v>
      </c>
    </row>
    <row r="14" spans="1:17" ht="18.75" x14ac:dyDescent="0.25">
      <c r="A14" s="12" t="s">
        <v>163</v>
      </c>
      <c r="J14" s="14"/>
      <c r="K14" s="13">
        <v>2000000</v>
      </c>
      <c r="M14" s="13">
        <v>9847092889</v>
      </c>
      <c r="O14" s="13">
        <v>8223165925</v>
      </c>
      <c r="Q14" s="13">
        <v>1623926964</v>
      </c>
    </row>
    <row r="15" spans="1:17" ht="18.75" x14ac:dyDescent="0.25">
      <c r="A15" s="12" t="s">
        <v>28</v>
      </c>
      <c r="J15" s="14"/>
      <c r="K15" s="13">
        <v>1404133</v>
      </c>
      <c r="M15" s="13">
        <v>4549241156</v>
      </c>
      <c r="O15" s="13">
        <v>3435417737</v>
      </c>
      <c r="Q15" s="13">
        <v>1113823419</v>
      </c>
    </row>
    <row r="16" spans="1:17" ht="18.75" x14ac:dyDescent="0.25">
      <c r="A16" s="12" t="s">
        <v>164</v>
      </c>
      <c r="J16" s="14"/>
      <c r="K16" s="13">
        <v>17480000</v>
      </c>
      <c r="M16" s="13">
        <v>29536533479</v>
      </c>
      <c r="O16" s="13">
        <v>29466652324</v>
      </c>
      <c r="Q16" s="13">
        <v>69881155</v>
      </c>
    </row>
    <row r="17" spans="1:17" ht="18.75" x14ac:dyDescent="0.25">
      <c r="A17" s="12" t="s">
        <v>32</v>
      </c>
      <c r="C17" s="13">
        <v>100000</v>
      </c>
      <c r="E17" s="13">
        <v>4806599326</v>
      </c>
      <c r="G17" s="13">
        <v>3731416638</v>
      </c>
      <c r="I17" s="13">
        <v>1075182688</v>
      </c>
      <c r="K17" s="13">
        <v>100000</v>
      </c>
      <c r="M17" s="13">
        <v>4806599326</v>
      </c>
      <c r="O17" s="13">
        <v>3731416638</v>
      </c>
      <c r="Q17" s="13">
        <v>1075182688</v>
      </c>
    </row>
    <row r="18" spans="1:17" ht="18.75" x14ac:dyDescent="0.25">
      <c r="A18" s="12" t="s">
        <v>165</v>
      </c>
      <c r="J18" s="14"/>
      <c r="K18" s="13">
        <v>82000</v>
      </c>
      <c r="M18" s="13">
        <v>3341996100</v>
      </c>
      <c r="O18" s="13">
        <v>3242925463</v>
      </c>
      <c r="Q18" s="13">
        <v>99070637</v>
      </c>
    </row>
    <row r="19" spans="1:17" ht="18.75" x14ac:dyDescent="0.25">
      <c r="A19" s="12" t="s">
        <v>36</v>
      </c>
      <c r="C19" s="13">
        <v>1000000</v>
      </c>
      <c r="E19" s="13">
        <v>3408695571</v>
      </c>
      <c r="G19" s="13">
        <v>2728547776</v>
      </c>
      <c r="I19" s="13">
        <v>680147795</v>
      </c>
      <c r="K19" s="13">
        <v>1400000</v>
      </c>
      <c r="M19" s="13">
        <v>4556226903</v>
      </c>
      <c r="O19" s="13">
        <v>3821259419</v>
      </c>
      <c r="Q19" s="13">
        <v>734967484</v>
      </c>
    </row>
    <row r="20" spans="1:17" ht="37.5" x14ac:dyDescent="0.25">
      <c r="A20" s="12" t="s">
        <v>39</v>
      </c>
      <c r="J20" s="14"/>
      <c r="K20" s="13">
        <v>3150000</v>
      </c>
      <c r="M20" s="13">
        <v>8457526582</v>
      </c>
      <c r="O20" s="13">
        <v>6550067392</v>
      </c>
      <c r="Q20" s="13">
        <v>1907459190</v>
      </c>
    </row>
    <row r="21" spans="1:17" ht="18.75" x14ac:dyDescent="0.25">
      <c r="A21" s="12" t="s">
        <v>166</v>
      </c>
      <c r="J21" s="14"/>
      <c r="K21" s="13">
        <v>830558</v>
      </c>
      <c r="M21" s="13">
        <v>16763510805</v>
      </c>
      <c r="O21" s="13">
        <v>14727727256</v>
      </c>
      <c r="Q21" s="13">
        <v>2035783549</v>
      </c>
    </row>
    <row r="22" spans="1:17" ht="18.75" x14ac:dyDescent="0.25">
      <c r="A22" s="12" t="s">
        <v>167</v>
      </c>
      <c r="J22" s="14"/>
      <c r="K22" s="13">
        <v>162650</v>
      </c>
      <c r="M22" s="13">
        <v>7544915995</v>
      </c>
      <c r="O22" s="13">
        <v>7393838912</v>
      </c>
      <c r="Q22" s="13">
        <v>151077083</v>
      </c>
    </row>
    <row r="23" spans="1:17" ht="18.75" x14ac:dyDescent="0.25">
      <c r="A23" s="12" t="s">
        <v>53</v>
      </c>
      <c r="C23" s="13">
        <v>11238375</v>
      </c>
      <c r="E23" s="13">
        <v>76851449138</v>
      </c>
      <c r="G23" s="13">
        <v>65340172167</v>
      </c>
      <c r="I23" s="13">
        <v>11511276971</v>
      </c>
      <c r="K23" s="13">
        <v>11238375</v>
      </c>
      <c r="M23" s="13">
        <v>76851449138</v>
      </c>
      <c r="O23" s="13">
        <v>65340172167</v>
      </c>
      <c r="Q23" s="13">
        <v>11511276971</v>
      </c>
    </row>
    <row r="24" spans="1:17" ht="18.75" x14ac:dyDescent="0.25">
      <c r="A24" s="12" t="s">
        <v>168</v>
      </c>
      <c r="J24" s="14"/>
      <c r="K24" s="13">
        <v>4264916</v>
      </c>
      <c r="M24" s="13">
        <v>11456646109</v>
      </c>
      <c r="O24" s="13">
        <v>11170445149</v>
      </c>
      <c r="Q24" s="13">
        <v>286200960</v>
      </c>
    </row>
    <row r="25" spans="1:17" ht="18.75" x14ac:dyDescent="0.25">
      <c r="A25" s="12" t="s">
        <v>169</v>
      </c>
      <c r="J25" s="14"/>
      <c r="K25" s="13">
        <v>700000</v>
      </c>
      <c r="M25" s="13">
        <v>12344360649</v>
      </c>
      <c r="O25" s="13">
        <v>8763216199</v>
      </c>
      <c r="Q25" s="13">
        <v>3581144450</v>
      </c>
    </row>
    <row r="26" spans="1:17" ht="18.75" x14ac:dyDescent="0.25">
      <c r="A26" s="12" t="s">
        <v>170</v>
      </c>
      <c r="J26" s="14"/>
      <c r="K26" s="13">
        <v>700000</v>
      </c>
      <c r="M26" s="13">
        <v>3732777672</v>
      </c>
      <c r="O26" s="13">
        <v>3607398245</v>
      </c>
      <c r="Q26" s="13">
        <v>125379427</v>
      </c>
    </row>
    <row r="27" spans="1:17" ht="18.75" x14ac:dyDescent="0.25">
      <c r="A27" s="12" t="s">
        <v>171</v>
      </c>
      <c r="J27" s="14"/>
      <c r="K27" s="13">
        <v>450829</v>
      </c>
      <c r="M27" s="13">
        <v>2043796681</v>
      </c>
      <c r="O27" s="13">
        <v>2025041020</v>
      </c>
      <c r="Q27" s="13">
        <v>18755661</v>
      </c>
    </row>
    <row r="28" spans="1:17" ht="18.75" x14ac:dyDescent="0.25">
      <c r="A28" s="12" t="s">
        <v>172</v>
      </c>
      <c r="J28" s="14"/>
      <c r="K28" s="13">
        <v>2753455</v>
      </c>
      <c r="M28" s="13">
        <v>15933796099</v>
      </c>
      <c r="O28" s="13">
        <v>11455070257</v>
      </c>
      <c r="Q28" s="13">
        <v>4478725842</v>
      </c>
    </row>
    <row r="29" spans="1:17" ht="18.75" x14ac:dyDescent="0.25">
      <c r="A29" s="12" t="s">
        <v>55</v>
      </c>
      <c r="C29" s="13">
        <v>31134532</v>
      </c>
      <c r="E29" s="13">
        <v>248600712704</v>
      </c>
      <c r="G29" s="13">
        <v>230322094389</v>
      </c>
      <c r="I29" s="13">
        <v>18278618315</v>
      </c>
      <c r="K29" s="13">
        <v>31134532</v>
      </c>
      <c r="M29" s="13">
        <v>248600712704</v>
      </c>
      <c r="O29" s="13">
        <v>230322094389</v>
      </c>
      <c r="Q29" s="13">
        <v>18278618315</v>
      </c>
    </row>
    <row r="30" spans="1:17" ht="18.75" x14ac:dyDescent="0.25">
      <c r="A30" s="12" t="s">
        <v>173</v>
      </c>
      <c r="J30" s="14"/>
      <c r="K30" s="13">
        <v>88000</v>
      </c>
      <c r="M30" s="13">
        <v>1532089527</v>
      </c>
      <c r="O30" s="13">
        <v>1426317251</v>
      </c>
      <c r="Q30" s="13">
        <v>105772276</v>
      </c>
    </row>
    <row r="31" spans="1:17" ht="18.75" x14ac:dyDescent="0.25">
      <c r="A31" s="12" t="s">
        <v>174</v>
      </c>
      <c r="J31" s="14"/>
      <c r="K31" s="13">
        <v>180000</v>
      </c>
      <c r="M31" s="13">
        <v>9632015815</v>
      </c>
      <c r="O31" s="13">
        <v>8929785090</v>
      </c>
      <c r="Q31" s="13">
        <v>702230725</v>
      </c>
    </row>
    <row r="32" spans="1:17" ht="18.75" x14ac:dyDescent="0.25">
      <c r="A32" s="12" t="s">
        <v>66</v>
      </c>
      <c r="C32" s="13">
        <v>90000</v>
      </c>
      <c r="E32" s="13">
        <v>13711616919</v>
      </c>
      <c r="G32" s="13">
        <v>11542944969</v>
      </c>
      <c r="I32" s="13">
        <v>2168671950</v>
      </c>
      <c r="K32" s="13">
        <v>90000</v>
      </c>
      <c r="M32" s="13">
        <v>13711616919</v>
      </c>
      <c r="O32" s="13">
        <v>11542944969</v>
      </c>
      <c r="Q32" s="13">
        <v>2168671950</v>
      </c>
    </row>
    <row r="33" spans="1:17" ht="18.75" x14ac:dyDescent="0.25">
      <c r="A33" s="12" t="s">
        <v>175</v>
      </c>
      <c r="J33" s="14"/>
      <c r="K33" s="13">
        <v>8250530</v>
      </c>
      <c r="M33" s="13">
        <v>22223056980</v>
      </c>
      <c r="O33" s="13">
        <v>16679932562</v>
      </c>
      <c r="Q33" s="13">
        <v>5543124418</v>
      </c>
    </row>
    <row r="34" spans="1:17" ht="18.75" x14ac:dyDescent="0.25">
      <c r="A34" s="12" t="s">
        <v>176</v>
      </c>
      <c r="J34" s="14"/>
      <c r="K34" s="13">
        <v>278677</v>
      </c>
      <c r="M34" s="13">
        <v>2790980199</v>
      </c>
      <c r="O34" s="13">
        <v>2055395540</v>
      </c>
      <c r="Q34" s="13">
        <v>735584659</v>
      </c>
    </row>
    <row r="35" spans="1:17" ht="18.75" x14ac:dyDescent="0.25">
      <c r="A35" s="16" t="s">
        <v>74</v>
      </c>
      <c r="C35" s="16">
        <f>SUM(C9:$C$34)</f>
        <v>53292907</v>
      </c>
      <c r="E35" s="16">
        <f>SUM(E9:$E$34)</f>
        <v>388443142749</v>
      </c>
      <c r="G35" s="16">
        <f>SUM(G9:$G$34)</f>
        <v>345114680906</v>
      </c>
      <c r="I35" s="16">
        <f>SUM(I9:$I$34)</f>
        <v>43328461843</v>
      </c>
      <c r="K35" s="16">
        <f>SUM(K9:$K$34)</f>
        <v>100373655</v>
      </c>
      <c r="M35" s="16">
        <f>SUM(M9:$M$34)</f>
        <v>561272321693</v>
      </c>
      <c r="O35" s="16">
        <f>SUM(O9:$O$34)</f>
        <v>494224559175</v>
      </c>
      <c r="Q35" s="16">
        <f>SUM(Q9:$Q$34)</f>
        <v>67047762518</v>
      </c>
    </row>
    <row r="36" spans="1:17" ht="18.75" x14ac:dyDescent="0.25">
      <c r="C36" s="18"/>
      <c r="E36" s="18"/>
      <c r="G36" s="18"/>
      <c r="I36" s="18"/>
      <c r="K36" s="18"/>
      <c r="M36" s="18"/>
      <c r="O36" s="18"/>
      <c r="Q36" s="18"/>
    </row>
    <row r="38" spans="1:17" ht="18.75" x14ac:dyDescent="0.25">
      <c r="A38" s="22" t="s">
        <v>177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</row>
  </sheetData>
  <mergeCells count="7">
    <mergeCell ref="A38:Q3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9"/>
  <sheetViews>
    <sheetView rightToLeft="1" workbookViewId="0">
      <selection activeCell="A5" sqref="A5:Q5"/>
    </sheetView>
  </sheetViews>
  <sheetFormatPr defaultRowHeight="18" x14ac:dyDescent="0.25"/>
  <cols>
    <col min="1" max="1" width="21.28515625" style="5" customWidth="1"/>
    <col min="2" max="2" width="1.42578125" style="5" customWidth="1"/>
    <col min="3" max="3" width="14.140625" style="5" customWidth="1"/>
    <col min="4" max="4" width="1.42578125" style="5" customWidth="1"/>
    <col min="5" max="5" width="18.5703125" style="5" bestFit="1" customWidth="1"/>
    <col min="6" max="6" width="1.42578125" style="5" customWidth="1"/>
    <col min="7" max="7" width="18.42578125" style="5" bestFit="1" customWidth="1"/>
    <col min="8" max="8" width="1.42578125" style="5" customWidth="1"/>
    <col min="9" max="9" width="17" style="5" customWidth="1"/>
    <col min="10" max="10" width="1.42578125" style="5" customWidth="1"/>
    <col min="11" max="11" width="14.140625" style="5" customWidth="1"/>
    <col min="12" max="12" width="1.42578125" style="5" customWidth="1"/>
    <col min="13" max="13" width="18.5703125" style="5" bestFit="1" customWidth="1"/>
    <col min="14" max="14" width="1.42578125" style="5" customWidth="1"/>
    <col min="15" max="15" width="18.28515625" style="5" bestFit="1" customWidth="1"/>
    <col min="16" max="16" width="1.42578125" style="5" customWidth="1"/>
    <col min="17" max="17" width="17" style="5" customWidth="1"/>
    <col min="18" max="16384" width="9.140625" style="5"/>
  </cols>
  <sheetData>
    <row r="1" spans="1:17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0.100000000000001" customHeight="1" x14ac:dyDescent="0.25">
      <c r="A2" s="3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5" spans="1:17" ht="21" x14ac:dyDescent="0.25">
      <c r="A5" s="27" t="s">
        <v>178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21" x14ac:dyDescent="0.25">
      <c r="C7" s="6" t="s">
        <v>141</v>
      </c>
      <c r="D7" s="7"/>
      <c r="E7" s="7"/>
      <c r="F7" s="7"/>
      <c r="G7" s="7"/>
      <c r="H7" s="7"/>
      <c r="I7" s="7"/>
      <c r="K7" s="6" t="s">
        <v>7</v>
      </c>
      <c r="L7" s="7"/>
      <c r="M7" s="7"/>
      <c r="N7" s="7"/>
      <c r="O7" s="7"/>
      <c r="P7" s="7"/>
      <c r="Q7" s="7"/>
    </row>
    <row r="8" spans="1:17" ht="42" x14ac:dyDescent="0.25">
      <c r="A8" s="21" t="s">
        <v>127</v>
      </c>
      <c r="C8" s="20" t="s">
        <v>9</v>
      </c>
      <c r="E8" s="20" t="s">
        <v>11</v>
      </c>
      <c r="G8" s="20" t="s">
        <v>159</v>
      </c>
      <c r="I8" s="20" t="s">
        <v>179</v>
      </c>
      <c r="K8" s="20" t="s">
        <v>9</v>
      </c>
      <c r="M8" s="20" t="s">
        <v>11</v>
      </c>
      <c r="O8" s="20" t="s">
        <v>159</v>
      </c>
      <c r="Q8" s="20" t="s">
        <v>179</v>
      </c>
    </row>
    <row r="9" spans="1:17" ht="37.5" x14ac:dyDescent="0.25">
      <c r="A9" s="12" t="s">
        <v>17</v>
      </c>
      <c r="C9" s="13">
        <v>50000</v>
      </c>
      <c r="E9" s="13">
        <v>129966200</v>
      </c>
      <c r="G9" s="13">
        <v>129966200</v>
      </c>
      <c r="I9" s="13">
        <v>0</v>
      </c>
      <c r="K9" s="13">
        <v>50000</v>
      </c>
      <c r="M9" s="13">
        <v>129966200</v>
      </c>
      <c r="O9" s="13">
        <v>129966200</v>
      </c>
      <c r="Q9" s="13">
        <v>0</v>
      </c>
    </row>
    <row r="10" spans="1:17" ht="37.5" x14ac:dyDescent="0.25">
      <c r="A10" s="12" t="s">
        <v>18</v>
      </c>
      <c r="C10" s="13">
        <v>60000</v>
      </c>
      <c r="E10" s="13">
        <v>98314432</v>
      </c>
      <c r="G10" s="13">
        <v>98314432</v>
      </c>
      <c r="I10" s="13">
        <v>0</v>
      </c>
      <c r="K10" s="13">
        <v>60000</v>
      </c>
      <c r="M10" s="13">
        <v>98314432</v>
      </c>
      <c r="O10" s="13">
        <v>98314432</v>
      </c>
      <c r="Q10" s="13">
        <v>0</v>
      </c>
    </row>
    <row r="11" spans="1:17" ht="18.75" x14ac:dyDescent="0.25">
      <c r="A11" s="12" t="s">
        <v>19</v>
      </c>
      <c r="C11" s="13">
        <v>5727148</v>
      </c>
      <c r="E11" s="13">
        <v>26387386261</v>
      </c>
      <c r="G11" s="13">
        <v>28555211564</v>
      </c>
      <c r="I11" s="13">
        <v>-2167825303</v>
      </c>
      <c r="K11" s="13">
        <v>5727148</v>
      </c>
      <c r="M11" s="13">
        <v>26387386261</v>
      </c>
      <c r="O11" s="13">
        <v>28555211564</v>
      </c>
      <c r="Q11" s="13">
        <v>-2167825303</v>
      </c>
    </row>
    <row r="12" spans="1:17" ht="18.75" x14ac:dyDescent="0.25">
      <c r="A12" s="12" t="s">
        <v>20</v>
      </c>
      <c r="C12" s="13">
        <v>6000000</v>
      </c>
      <c r="E12" s="13">
        <v>21853195200</v>
      </c>
      <c r="G12" s="13">
        <v>26690694770</v>
      </c>
      <c r="I12" s="13">
        <v>-4837499570</v>
      </c>
      <c r="K12" s="13">
        <v>6000000</v>
      </c>
      <c r="M12" s="13">
        <v>21853195200</v>
      </c>
      <c r="O12" s="13">
        <v>20343458101</v>
      </c>
      <c r="Q12" s="13">
        <v>1509737099</v>
      </c>
    </row>
    <row r="13" spans="1:17" ht="18.75" x14ac:dyDescent="0.25">
      <c r="A13" s="12" t="s">
        <v>21</v>
      </c>
      <c r="C13" s="13">
        <v>49050000</v>
      </c>
      <c r="E13" s="13">
        <v>260856115875</v>
      </c>
      <c r="G13" s="13">
        <v>258661999012</v>
      </c>
      <c r="I13" s="13">
        <v>2194116863</v>
      </c>
      <c r="K13" s="13">
        <v>49050000</v>
      </c>
      <c r="M13" s="13">
        <v>260856115875</v>
      </c>
      <c r="O13" s="13">
        <v>224287501500</v>
      </c>
      <c r="Q13" s="13">
        <v>36568614375</v>
      </c>
    </row>
    <row r="14" spans="1:17" ht="18.75" x14ac:dyDescent="0.25">
      <c r="A14" s="12" t="s">
        <v>22</v>
      </c>
      <c r="C14" s="13">
        <v>5655000</v>
      </c>
      <c r="E14" s="13">
        <v>16487427616</v>
      </c>
      <c r="G14" s="13">
        <v>15326421327</v>
      </c>
      <c r="I14" s="13">
        <v>1161006289</v>
      </c>
      <c r="K14" s="13">
        <v>5655000</v>
      </c>
      <c r="M14" s="13">
        <v>16487427616</v>
      </c>
      <c r="O14" s="13">
        <v>13320865809</v>
      </c>
      <c r="Q14" s="13">
        <v>3166561807</v>
      </c>
    </row>
    <row r="15" spans="1:17" ht="18.75" x14ac:dyDescent="0.25">
      <c r="A15" s="12" t="s">
        <v>23</v>
      </c>
      <c r="C15" s="13">
        <v>71914487</v>
      </c>
      <c r="E15" s="13">
        <v>340633628998</v>
      </c>
      <c r="G15" s="13">
        <v>286412415648</v>
      </c>
      <c r="I15" s="13">
        <v>54221213350</v>
      </c>
      <c r="K15" s="13">
        <v>71914487</v>
      </c>
      <c r="M15" s="13">
        <v>340633628998</v>
      </c>
      <c r="O15" s="13">
        <v>242125099983</v>
      </c>
      <c r="Q15" s="13">
        <v>98508529015</v>
      </c>
    </row>
    <row r="16" spans="1:17" ht="18.75" x14ac:dyDescent="0.25">
      <c r="A16" s="12" t="s">
        <v>24</v>
      </c>
      <c r="C16" s="13">
        <v>38555</v>
      </c>
      <c r="E16" s="13">
        <v>443082236</v>
      </c>
      <c r="G16" s="13">
        <v>443082236</v>
      </c>
      <c r="I16" s="13">
        <v>0</v>
      </c>
      <c r="K16" s="13">
        <v>38555</v>
      </c>
      <c r="M16" s="13">
        <v>443082236</v>
      </c>
      <c r="O16" s="13">
        <v>443843325</v>
      </c>
      <c r="Q16" s="13">
        <v>-761089</v>
      </c>
    </row>
    <row r="17" spans="1:17" ht="18.75" x14ac:dyDescent="0.25">
      <c r="A17" s="12" t="s">
        <v>25</v>
      </c>
      <c r="C17" s="13">
        <v>1143856</v>
      </c>
      <c r="E17" s="13">
        <v>4088832004</v>
      </c>
      <c r="G17" s="13">
        <v>4335571867</v>
      </c>
      <c r="I17" s="13">
        <v>-246739863</v>
      </c>
      <c r="K17" s="13">
        <v>1143856</v>
      </c>
      <c r="M17" s="13">
        <v>4088832004</v>
      </c>
      <c r="O17" s="13">
        <v>3240592662</v>
      </c>
      <c r="Q17" s="13">
        <v>848239342</v>
      </c>
    </row>
    <row r="18" spans="1:17" ht="18.75" x14ac:dyDescent="0.25">
      <c r="A18" s="12" t="s">
        <v>26</v>
      </c>
      <c r="C18" s="13">
        <v>6000000</v>
      </c>
      <c r="E18" s="13">
        <v>15757680600</v>
      </c>
      <c r="G18" s="13">
        <v>16807245114</v>
      </c>
      <c r="I18" s="13">
        <v>-1049564514</v>
      </c>
      <c r="K18" s="13">
        <v>6000000</v>
      </c>
      <c r="M18" s="13">
        <v>15757680600</v>
      </c>
      <c r="O18" s="13">
        <v>16807245114</v>
      </c>
      <c r="Q18" s="13">
        <v>-1049564514</v>
      </c>
    </row>
    <row r="19" spans="1:17" ht="18.75" x14ac:dyDescent="0.25">
      <c r="A19" s="12" t="s">
        <v>27</v>
      </c>
      <c r="C19" s="13">
        <v>4400000</v>
      </c>
      <c r="E19" s="13">
        <v>18291315240</v>
      </c>
      <c r="G19" s="13">
        <v>19608409112</v>
      </c>
      <c r="I19" s="13">
        <v>-1317093872</v>
      </c>
      <c r="K19" s="13">
        <v>4400000</v>
      </c>
      <c r="M19" s="13">
        <v>18291315240</v>
      </c>
      <c r="O19" s="13">
        <v>19608409112</v>
      </c>
      <c r="Q19" s="13">
        <v>-1317093872</v>
      </c>
    </row>
    <row r="20" spans="1:17" ht="18.75" x14ac:dyDescent="0.25">
      <c r="A20" s="12" t="s">
        <v>28</v>
      </c>
      <c r="C20" s="13">
        <v>351033</v>
      </c>
      <c r="E20" s="13">
        <v>1029734788</v>
      </c>
      <c r="G20" s="13">
        <v>1116621932</v>
      </c>
      <c r="I20" s="13">
        <v>-86887144</v>
      </c>
      <c r="K20" s="13">
        <v>351033</v>
      </c>
      <c r="M20" s="13">
        <v>1029734788</v>
      </c>
      <c r="O20" s="13">
        <v>865661276</v>
      </c>
      <c r="Q20" s="13">
        <v>164073512</v>
      </c>
    </row>
    <row r="21" spans="1:17" ht="37.5" x14ac:dyDescent="0.25">
      <c r="A21" s="12" t="s">
        <v>29</v>
      </c>
      <c r="C21" s="13">
        <v>70247</v>
      </c>
      <c r="E21" s="13">
        <v>69829030</v>
      </c>
      <c r="G21" s="13">
        <v>69829030</v>
      </c>
      <c r="I21" s="13">
        <v>0</v>
      </c>
      <c r="K21" s="13">
        <v>70247</v>
      </c>
      <c r="M21" s="13">
        <v>69829030</v>
      </c>
      <c r="O21" s="13">
        <v>69829030</v>
      </c>
      <c r="Q21" s="13">
        <v>0</v>
      </c>
    </row>
    <row r="22" spans="1:17" ht="18.75" x14ac:dyDescent="0.25">
      <c r="A22" s="12" t="s">
        <v>30</v>
      </c>
      <c r="C22" s="13">
        <v>2000000</v>
      </c>
      <c r="E22" s="13">
        <v>9449439300</v>
      </c>
      <c r="G22" s="13">
        <v>8304293700</v>
      </c>
      <c r="I22" s="13">
        <v>1145145600</v>
      </c>
      <c r="K22" s="13">
        <v>2000000</v>
      </c>
      <c r="M22" s="13">
        <v>9449439300</v>
      </c>
      <c r="O22" s="13">
        <v>6397705800</v>
      </c>
      <c r="Q22" s="13">
        <v>3051733500</v>
      </c>
    </row>
    <row r="23" spans="1:17" ht="18.75" x14ac:dyDescent="0.25">
      <c r="A23" s="12" t="s">
        <v>31</v>
      </c>
      <c r="C23" s="13">
        <v>1600000</v>
      </c>
      <c r="E23" s="13">
        <v>4419943920</v>
      </c>
      <c r="G23" s="13">
        <v>5254471545</v>
      </c>
      <c r="I23" s="13">
        <v>-834527625</v>
      </c>
      <c r="K23" s="13">
        <v>1600000</v>
      </c>
      <c r="M23" s="13">
        <v>4419943920</v>
      </c>
      <c r="O23" s="13">
        <v>5254471545</v>
      </c>
      <c r="Q23" s="13">
        <v>-834527625</v>
      </c>
    </row>
    <row r="24" spans="1:17" ht="18.75" x14ac:dyDescent="0.25">
      <c r="A24" s="12" t="s">
        <v>32</v>
      </c>
      <c r="C24" s="13">
        <v>41057</v>
      </c>
      <c r="E24" s="13">
        <v>1967172663</v>
      </c>
      <c r="G24" s="13">
        <v>2809012741</v>
      </c>
      <c r="I24" s="13">
        <v>-841840078</v>
      </c>
      <c r="K24" s="13">
        <v>41057</v>
      </c>
      <c r="M24" s="13">
        <v>1967172663</v>
      </c>
      <c r="O24" s="13">
        <v>1543819982</v>
      </c>
      <c r="Q24" s="13">
        <v>423352681</v>
      </c>
    </row>
    <row r="25" spans="1:17" ht="18.75" x14ac:dyDescent="0.25">
      <c r="A25" s="12" t="s">
        <v>33</v>
      </c>
      <c r="C25" s="13">
        <v>8279</v>
      </c>
      <c r="E25" s="13">
        <v>175704948</v>
      </c>
      <c r="G25" s="13">
        <v>193151997</v>
      </c>
      <c r="I25" s="13">
        <v>-17447049</v>
      </c>
      <c r="K25" s="13">
        <v>8279</v>
      </c>
      <c r="M25" s="13">
        <v>175704948</v>
      </c>
      <c r="O25" s="13">
        <v>125997319</v>
      </c>
      <c r="Q25" s="13">
        <v>49707629</v>
      </c>
    </row>
    <row r="26" spans="1:17" ht="18.75" x14ac:dyDescent="0.25">
      <c r="A26" s="12" t="s">
        <v>34</v>
      </c>
      <c r="C26" s="13">
        <v>2000000</v>
      </c>
      <c r="E26" s="13">
        <v>7910649900</v>
      </c>
      <c r="G26" s="13">
        <v>8507079900</v>
      </c>
      <c r="I26" s="13">
        <v>-596430000</v>
      </c>
      <c r="K26" s="13">
        <v>2000000</v>
      </c>
      <c r="M26" s="13">
        <v>7910649900</v>
      </c>
      <c r="O26" s="13">
        <v>7719792300</v>
      </c>
      <c r="Q26" s="13">
        <v>190857600</v>
      </c>
    </row>
    <row r="27" spans="1:17" ht="18.75" x14ac:dyDescent="0.25">
      <c r="A27" s="12" t="s">
        <v>35</v>
      </c>
      <c r="C27" s="13">
        <v>2321301</v>
      </c>
      <c r="E27" s="13">
        <v>19152160850</v>
      </c>
      <c r="G27" s="13">
        <v>16106275028</v>
      </c>
      <c r="I27" s="13">
        <v>3045885822</v>
      </c>
      <c r="K27" s="13">
        <v>2321301</v>
      </c>
      <c r="M27" s="13">
        <v>19152160850</v>
      </c>
      <c r="O27" s="13">
        <v>12460441999</v>
      </c>
      <c r="Q27" s="13">
        <v>6691718851</v>
      </c>
    </row>
    <row r="28" spans="1:17" ht="18.75" x14ac:dyDescent="0.25">
      <c r="A28" s="12" t="s">
        <v>36</v>
      </c>
      <c r="C28" s="13">
        <v>5700000</v>
      </c>
      <c r="E28" s="13">
        <v>18975718665</v>
      </c>
      <c r="G28" s="13">
        <v>19663254176</v>
      </c>
      <c r="I28" s="13">
        <v>-687535511</v>
      </c>
      <c r="K28" s="13">
        <v>5700000</v>
      </c>
      <c r="M28" s="13">
        <v>18975718665</v>
      </c>
      <c r="O28" s="13">
        <v>16978389918</v>
      </c>
      <c r="Q28" s="13">
        <v>1997328747</v>
      </c>
    </row>
    <row r="29" spans="1:17" ht="18.75" x14ac:dyDescent="0.25">
      <c r="A29" s="12" t="s">
        <v>37</v>
      </c>
      <c r="C29" s="13">
        <v>1528378</v>
      </c>
      <c r="E29" s="13">
        <v>11303474083</v>
      </c>
      <c r="G29" s="13">
        <v>11682466528</v>
      </c>
      <c r="I29" s="13">
        <v>-378992445</v>
      </c>
      <c r="K29" s="13">
        <v>1528378</v>
      </c>
      <c r="M29" s="13">
        <v>11303474083</v>
      </c>
      <c r="O29" s="13">
        <v>11682466528</v>
      </c>
      <c r="Q29" s="13">
        <v>-378992445</v>
      </c>
    </row>
    <row r="30" spans="1:17" ht="37.5" x14ac:dyDescent="0.25">
      <c r="A30" s="12" t="s">
        <v>38</v>
      </c>
      <c r="C30" s="13">
        <v>5600000</v>
      </c>
      <c r="E30" s="13">
        <v>7804485360</v>
      </c>
      <c r="G30" s="13">
        <v>8007202985</v>
      </c>
      <c r="I30" s="13">
        <v>-202717625</v>
      </c>
      <c r="K30" s="13">
        <v>5600000</v>
      </c>
      <c r="M30" s="13">
        <v>7804485360</v>
      </c>
      <c r="O30" s="13">
        <v>8007202985</v>
      </c>
      <c r="Q30" s="13">
        <v>-202717625</v>
      </c>
    </row>
    <row r="31" spans="1:17" ht="37.5" x14ac:dyDescent="0.25">
      <c r="A31" s="12" t="s">
        <v>39</v>
      </c>
      <c r="C31" s="13">
        <v>3200077</v>
      </c>
      <c r="E31" s="13">
        <v>7790358491</v>
      </c>
      <c r="G31" s="13">
        <v>8703315979</v>
      </c>
      <c r="I31" s="13">
        <v>-912957488</v>
      </c>
      <c r="K31" s="13">
        <v>3200077</v>
      </c>
      <c r="M31" s="13">
        <v>7790358491</v>
      </c>
      <c r="O31" s="13">
        <v>6705625030</v>
      </c>
      <c r="Q31" s="13">
        <v>1084733461</v>
      </c>
    </row>
    <row r="32" spans="1:17" ht="18.75" x14ac:dyDescent="0.25">
      <c r="A32" s="12" t="s">
        <v>40</v>
      </c>
      <c r="C32" s="13">
        <v>5009870</v>
      </c>
      <c r="E32" s="13">
        <v>29432162126</v>
      </c>
      <c r="G32" s="13">
        <v>34107459231</v>
      </c>
      <c r="I32" s="13">
        <v>-4675297105</v>
      </c>
      <c r="K32" s="13">
        <v>5009870</v>
      </c>
      <c r="M32" s="13">
        <v>29432162126</v>
      </c>
      <c r="O32" s="13">
        <v>34107459231</v>
      </c>
      <c r="Q32" s="13">
        <v>-4675297105</v>
      </c>
    </row>
    <row r="33" spans="1:17" ht="18.75" x14ac:dyDescent="0.25">
      <c r="A33" s="12" t="s">
        <v>41</v>
      </c>
      <c r="C33" s="13">
        <v>5970000</v>
      </c>
      <c r="E33" s="13">
        <v>142724207925</v>
      </c>
      <c r="G33" s="13">
        <v>175601218815</v>
      </c>
      <c r="I33" s="13">
        <v>-32877010890</v>
      </c>
      <c r="K33" s="13">
        <v>5970000</v>
      </c>
      <c r="M33" s="13">
        <v>142724207925</v>
      </c>
      <c r="O33" s="13">
        <v>150735753900</v>
      </c>
      <c r="Q33" s="13">
        <v>-8011545975</v>
      </c>
    </row>
    <row r="34" spans="1:17" ht="18.75" x14ac:dyDescent="0.25">
      <c r="A34" s="12" t="s">
        <v>42</v>
      </c>
      <c r="C34" s="13">
        <v>344439</v>
      </c>
      <c r="E34" s="13">
        <v>9357507439</v>
      </c>
      <c r="G34" s="13">
        <v>8837075265</v>
      </c>
      <c r="I34" s="13">
        <v>520432174</v>
      </c>
      <c r="K34" s="13">
        <v>344439</v>
      </c>
      <c r="M34" s="13">
        <v>9357507439</v>
      </c>
      <c r="O34" s="13">
        <v>6971052011</v>
      </c>
      <c r="Q34" s="13">
        <v>2386455428</v>
      </c>
    </row>
    <row r="35" spans="1:17" ht="18.75" x14ac:dyDescent="0.25">
      <c r="A35" s="12" t="s">
        <v>43</v>
      </c>
      <c r="C35" s="13">
        <v>3778</v>
      </c>
      <c r="E35" s="13">
        <v>107069901</v>
      </c>
      <c r="G35" s="13">
        <v>125847505</v>
      </c>
      <c r="I35" s="13">
        <v>-18777604</v>
      </c>
      <c r="K35" s="13">
        <v>3778</v>
      </c>
      <c r="M35" s="13">
        <v>107069901</v>
      </c>
      <c r="O35" s="13">
        <v>126491371</v>
      </c>
      <c r="Q35" s="13">
        <v>-19421470</v>
      </c>
    </row>
    <row r="36" spans="1:17" ht="37.5" x14ac:dyDescent="0.25">
      <c r="A36" s="12" t="s">
        <v>44</v>
      </c>
      <c r="C36" s="13">
        <v>2100000</v>
      </c>
      <c r="E36" s="13">
        <v>13005156150</v>
      </c>
      <c r="G36" s="13">
        <v>14280174602</v>
      </c>
      <c r="I36" s="13">
        <v>-1275018452</v>
      </c>
      <c r="K36" s="13">
        <v>2100000</v>
      </c>
      <c r="M36" s="13">
        <v>13005156150</v>
      </c>
      <c r="O36" s="13">
        <v>14280174602</v>
      </c>
      <c r="Q36" s="13">
        <v>-1275018452</v>
      </c>
    </row>
    <row r="37" spans="1:17" ht="37.5" x14ac:dyDescent="0.25">
      <c r="A37" s="12" t="s">
        <v>45</v>
      </c>
      <c r="C37" s="13">
        <v>2000000</v>
      </c>
      <c r="E37" s="13">
        <v>18628497000</v>
      </c>
      <c r="G37" s="13">
        <v>15904800000</v>
      </c>
      <c r="I37" s="13">
        <v>2723697000</v>
      </c>
      <c r="K37" s="13">
        <v>2000000</v>
      </c>
      <c r="M37" s="13">
        <v>18628497000</v>
      </c>
      <c r="O37" s="13">
        <v>15414291139</v>
      </c>
      <c r="Q37" s="13">
        <v>3214205861</v>
      </c>
    </row>
    <row r="38" spans="1:17" ht="37.5" x14ac:dyDescent="0.25">
      <c r="A38" s="12" t="s">
        <v>46</v>
      </c>
      <c r="C38" s="13">
        <v>2222222</v>
      </c>
      <c r="E38" s="13">
        <v>24829157517</v>
      </c>
      <c r="G38" s="13">
        <v>28915807108</v>
      </c>
      <c r="I38" s="13">
        <v>-4086649591</v>
      </c>
      <c r="K38" s="13">
        <v>2222222</v>
      </c>
      <c r="M38" s="13">
        <v>24829157517</v>
      </c>
      <c r="O38" s="13">
        <v>21559837844</v>
      </c>
      <c r="Q38" s="13">
        <v>3269319673</v>
      </c>
    </row>
    <row r="39" spans="1:17" ht="18.75" x14ac:dyDescent="0.25">
      <c r="A39" s="12" t="s">
        <v>47</v>
      </c>
      <c r="C39" s="13">
        <v>225581</v>
      </c>
      <c r="E39" s="13">
        <v>14171891721</v>
      </c>
      <c r="G39" s="13">
        <v>15057634953</v>
      </c>
      <c r="I39" s="13">
        <v>-885743232</v>
      </c>
      <c r="K39" s="13">
        <v>225581</v>
      </c>
      <c r="M39" s="13">
        <v>14171891721</v>
      </c>
      <c r="O39" s="13">
        <v>13452321444</v>
      </c>
      <c r="Q39" s="13">
        <v>719570277</v>
      </c>
    </row>
    <row r="40" spans="1:17" ht="37.5" x14ac:dyDescent="0.25">
      <c r="A40" s="12" t="s">
        <v>48</v>
      </c>
      <c r="C40" s="13">
        <v>21292996</v>
      </c>
      <c r="E40" s="13">
        <v>119801273134</v>
      </c>
      <c r="G40" s="13">
        <v>120372763306</v>
      </c>
      <c r="I40" s="13">
        <v>-571490172</v>
      </c>
      <c r="K40" s="13">
        <v>21292996</v>
      </c>
      <c r="M40" s="13">
        <v>119801273134</v>
      </c>
      <c r="O40" s="13">
        <v>84023129990</v>
      </c>
      <c r="Q40" s="13">
        <v>35778143144</v>
      </c>
    </row>
    <row r="41" spans="1:17" ht="37.5" x14ac:dyDescent="0.25">
      <c r="A41" s="12" t="s">
        <v>49</v>
      </c>
      <c r="C41" s="13">
        <v>10000000</v>
      </c>
      <c r="E41" s="13">
        <v>133699725000</v>
      </c>
      <c r="G41" s="13">
        <v>128928285000</v>
      </c>
      <c r="I41" s="13">
        <v>4771440000</v>
      </c>
      <c r="K41" s="13">
        <v>10000000</v>
      </c>
      <c r="M41" s="13">
        <v>133699725000</v>
      </c>
      <c r="O41" s="13">
        <v>109345500000</v>
      </c>
      <c r="Q41" s="13">
        <v>24354225000</v>
      </c>
    </row>
    <row r="42" spans="1:17" ht="18.75" x14ac:dyDescent="0.25">
      <c r="A42" s="12" t="s">
        <v>50</v>
      </c>
      <c r="C42" s="13">
        <v>2536000</v>
      </c>
      <c r="E42" s="13">
        <v>66552045120</v>
      </c>
      <c r="G42" s="13">
        <v>70282993104</v>
      </c>
      <c r="I42" s="13">
        <v>-3730947984</v>
      </c>
      <c r="K42" s="13">
        <v>2536000</v>
      </c>
      <c r="M42" s="13">
        <v>66552045120</v>
      </c>
      <c r="O42" s="13">
        <v>57174256944</v>
      </c>
      <c r="Q42" s="13">
        <v>9377788176</v>
      </c>
    </row>
    <row r="43" spans="1:17" ht="18.75" x14ac:dyDescent="0.25">
      <c r="A43" s="12" t="s">
        <v>51</v>
      </c>
      <c r="C43" s="13">
        <v>600000</v>
      </c>
      <c r="E43" s="13">
        <v>9763559100</v>
      </c>
      <c r="G43" s="13">
        <v>10389810600</v>
      </c>
      <c r="I43" s="13">
        <v>-626251500</v>
      </c>
      <c r="K43" s="13">
        <v>600000</v>
      </c>
      <c r="M43" s="13">
        <v>9763559100</v>
      </c>
      <c r="O43" s="13">
        <v>7449410700</v>
      </c>
      <c r="Q43" s="13">
        <v>2314148400</v>
      </c>
    </row>
    <row r="44" spans="1:17" ht="18.75" x14ac:dyDescent="0.25">
      <c r="A44" s="12" t="s">
        <v>52</v>
      </c>
      <c r="C44" s="13">
        <v>2856444</v>
      </c>
      <c r="E44" s="13">
        <v>36060991609</v>
      </c>
      <c r="G44" s="13">
        <v>34016588935</v>
      </c>
      <c r="I44" s="13">
        <v>2044402674</v>
      </c>
      <c r="K44" s="13">
        <v>2856444</v>
      </c>
      <c r="M44" s="13">
        <v>36060991609</v>
      </c>
      <c r="O44" s="13">
        <v>33306726896</v>
      </c>
      <c r="Q44" s="13">
        <v>2754264713</v>
      </c>
    </row>
    <row r="45" spans="1:17" ht="18.75" x14ac:dyDescent="0.25">
      <c r="A45" s="12" t="s">
        <v>53</v>
      </c>
      <c r="C45" s="13">
        <v>51469288</v>
      </c>
      <c r="E45" s="13">
        <v>329490014542</v>
      </c>
      <c r="G45" s="13">
        <v>327530851397</v>
      </c>
      <c r="I45" s="13">
        <v>1959163145</v>
      </c>
      <c r="K45" s="13">
        <v>51469288</v>
      </c>
      <c r="M45" s="13">
        <v>329490014542</v>
      </c>
      <c r="O45" s="13">
        <v>301350339387</v>
      </c>
      <c r="Q45" s="13">
        <v>28139675155</v>
      </c>
    </row>
    <row r="46" spans="1:17" ht="37.5" x14ac:dyDescent="0.25">
      <c r="A46" s="12" t="s">
        <v>54</v>
      </c>
      <c r="C46" s="13">
        <v>1015000</v>
      </c>
      <c r="E46" s="13">
        <v>6356452725</v>
      </c>
      <c r="G46" s="13">
        <v>6356452725</v>
      </c>
      <c r="I46" s="13">
        <v>0</v>
      </c>
      <c r="K46" s="13">
        <v>1015000</v>
      </c>
      <c r="M46" s="13">
        <v>6356452725</v>
      </c>
      <c r="O46" s="13">
        <v>6356452725</v>
      </c>
      <c r="Q46" s="13">
        <v>0</v>
      </c>
    </row>
    <row r="47" spans="1:17" ht="18.75" x14ac:dyDescent="0.25">
      <c r="A47" s="12" t="s">
        <v>55</v>
      </c>
      <c r="C47" s="13">
        <v>41765468</v>
      </c>
      <c r="E47" s="13">
        <v>324662654299</v>
      </c>
      <c r="G47" s="13">
        <v>345745853955</v>
      </c>
      <c r="I47" s="13">
        <v>-21083199656</v>
      </c>
      <c r="K47" s="13">
        <v>41765468</v>
      </c>
      <c r="M47" s="13">
        <v>324662654299</v>
      </c>
      <c r="O47" s="13">
        <v>310962056355</v>
      </c>
      <c r="Q47" s="13">
        <v>13700597944</v>
      </c>
    </row>
    <row r="48" spans="1:17" ht="18.75" x14ac:dyDescent="0.25">
      <c r="A48" s="12" t="s">
        <v>56</v>
      </c>
      <c r="C48" s="13">
        <v>7541555</v>
      </c>
      <c r="E48" s="13">
        <v>109151700807</v>
      </c>
      <c r="G48" s="13">
        <v>121596194169</v>
      </c>
      <c r="I48" s="13">
        <v>-12444493362</v>
      </c>
      <c r="K48" s="13">
        <v>7541555</v>
      </c>
      <c r="M48" s="13">
        <v>109151700807</v>
      </c>
      <c r="O48" s="13">
        <v>102329719507</v>
      </c>
      <c r="Q48" s="13">
        <v>6821981300</v>
      </c>
    </row>
    <row r="49" spans="1:17" ht="18.75" x14ac:dyDescent="0.25">
      <c r="A49" s="12" t="s">
        <v>57</v>
      </c>
      <c r="C49" s="13">
        <v>17742105</v>
      </c>
      <c r="E49" s="13">
        <v>169134413568</v>
      </c>
      <c r="G49" s="13">
        <v>165495676857</v>
      </c>
      <c r="I49" s="13">
        <v>3638736711</v>
      </c>
      <c r="K49" s="13">
        <v>17742105</v>
      </c>
      <c r="M49" s="13">
        <v>169134413568</v>
      </c>
      <c r="O49" s="13">
        <v>151778571908</v>
      </c>
      <c r="Q49" s="13">
        <v>17355841660</v>
      </c>
    </row>
    <row r="50" spans="1:17" ht="18.75" x14ac:dyDescent="0.25">
      <c r="A50" s="12" t="s">
        <v>58</v>
      </c>
      <c r="C50" s="13">
        <v>4050000</v>
      </c>
      <c r="E50" s="13">
        <v>56000303775</v>
      </c>
      <c r="G50" s="13">
        <v>56475144532</v>
      </c>
      <c r="I50" s="13">
        <v>-474840757</v>
      </c>
      <c r="K50" s="13">
        <v>4050000</v>
      </c>
      <c r="M50" s="13">
        <v>56000303775</v>
      </c>
      <c r="O50" s="13">
        <v>56739056530</v>
      </c>
      <c r="Q50" s="13">
        <v>-738752755</v>
      </c>
    </row>
    <row r="51" spans="1:17" ht="18.75" x14ac:dyDescent="0.25">
      <c r="A51" s="12" t="s">
        <v>59</v>
      </c>
      <c r="C51" s="13">
        <v>7200000</v>
      </c>
      <c r="E51" s="13">
        <v>42728245200</v>
      </c>
      <c r="G51" s="13">
        <v>43646493314</v>
      </c>
      <c r="I51" s="13">
        <v>-918248114</v>
      </c>
      <c r="K51" s="13">
        <v>7200000</v>
      </c>
      <c r="M51" s="13">
        <v>42728245200</v>
      </c>
      <c r="O51" s="13">
        <v>43646493314</v>
      </c>
      <c r="Q51" s="13">
        <v>-918248114</v>
      </c>
    </row>
    <row r="52" spans="1:17" ht="18.75" x14ac:dyDescent="0.25">
      <c r="A52" s="12" t="s">
        <v>60</v>
      </c>
      <c r="C52" s="13">
        <v>1200000</v>
      </c>
      <c r="E52" s="13">
        <v>12560815800</v>
      </c>
      <c r="G52" s="13">
        <v>12202957800</v>
      </c>
      <c r="I52" s="13">
        <v>357858000</v>
      </c>
      <c r="K52" s="13">
        <v>1200000</v>
      </c>
      <c r="M52" s="13">
        <v>12560815800</v>
      </c>
      <c r="O52" s="13">
        <v>8972318505</v>
      </c>
      <c r="Q52" s="13">
        <v>3588497295</v>
      </c>
    </row>
    <row r="53" spans="1:17" ht="18.75" x14ac:dyDescent="0.25">
      <c r="A53" s="12" t="s">
        <v>61</v>
      </c>
      <c r="C53" s="13">
        <v>447572</v>
      </c>
      <c r="E53" s="13">
        <v>27143894832</v>
      </c>
      <c r="G53" s="13">
        <v>28300841028</v>
      </c>
      <c r="I53" s="13">
        <v>-1156946196</v>
      </c>
      <c r="K53" s="13">
        <v>447572</v>
      </c>
      <c r="M53" s="13">
        <v>27143894832</v>
      </c>
      <c r="O53" s="13">
        <v>27845808469</v>
      </c>
      <c r="Q53" s="13">
        <v>-701913637</v>
      </c>
    </row>
    <row r="54" spans="1:17" ht="18.75" x14ac:dyDescent="0.25">
      <c r="A54" s="12" t="s">
        <v>62</v>
      </c>
      <c r="C54" s="13">
        <v>630116</v>
      </c>
      <c r="E54" s="13">
        <v>20901860443</v>
      </c>
      <c r="G54" s="13">
        <v>19404843768</v>
      </c>
      <c r="I54" s="13">
        <v>1497016675</v>
      </c>
      <c r="K54" s="13">
        <v>630116</v>
      </c>
      <c r="M54" s="13">
        <v>20901860443</v>
      </c>
      <c r="O54" s="13">
        <v>17526457098</v>
      </c>
      <c r="Q54" s="13">
        <v>3375403345</v>
      </c>
    </row>
    <row r="55" spans="1:17" ht="18.75" x14ac:dyDescent="0.25">
      <c r="A55" s="12" t="s">
        <v>63</v>
      </c>
      <c r="C55" s="13">
        <v>276932</v>
      </c>
      <c r="E55" s="13">
        <v>12704368350</v>
      </c>
      <c r="G55" s="13">
        <v>9951525804</v>
      </c>
      <c r="I55" s="13">
        <v>2752842546</v>
      </c>
      <c r="K55" s="13">
        <v>276932</v>
      </c>
      <c r="M55" s="13">
        <v>12704368350</v>
      </c>
      <c r="O55" s="13">
        <v>7821770088</v>
      </c>
      <c r="Q55" s="13">
        <v>4882598262</v>
      </c>
    </row>
    <row r="56" spans="1:17" ht="18.75" x14ac:dyDescent="0.25">
      <c r="A56" s="12" t="s">
        <v>64</v>
      </c>
      <c r="C56" s="13">
        <v>938609</v>
      </c>
      <c r="E56" s="13">
        <v>17746121738</v>
      </c>
      <c r="G56" s="13">
        <v>17932602392</v>
      </c>
      <c r="I56" s="13">
        <v>-186480654</v>
      </c>
      <c r="K56" s="13">
        <v>938609</v>
      </c>
      <c r="M56" s="13">
        <v>17746121738</v>
      </c>
      <c r="O56" s="13">
        <v>17932602392</v>
      </c>
      <c r="Q56" s="13">
        <v>-186480654</v>
      </c>
    </row>
    <row r="57" spans="1:17" ht="18.75" x14ac:dyDescent="0.25">
      <c r="A57" s="12" t="s">
        <v>65</v>
      </c>
      <c r="C57" s="13">
        <v>195000</v>
      </c>
      <c r="E57" s="13">
        <v>6842543175</v>
      </c>
      <c r="G57" s="13">
        <v>7166255557</v>
      </c>
      <c r="I57" s="13">
        <v>-323712382</v>
      </c>
      <c r="K57" s="13">
        <v>195000</v>
      </c>
      <c r="M57" s="13">
        <v>6842543175</v>
      </c>
      <c r="O57" s="13">
        <v>6247455142</v>
      </c>
      <c r="Q57" s="13">
        <v>595088033</v>
      </c>
    </row>
    <row r="58" spans="1:17" ht="18.75" x14ac:dyDescent="0.25">
      <c r="A58" s="12" t="s">
        <v>66</v>
      </c>
      <c r="C58" s="13">
        <v>2186665</v>
      </c>
      <c r="E58" s="13">
        <v>321483477367</v>
      </c>
      <c r="G58" s="13">
        <v>300187497093</v>
      </c>
      <c r="I58" s="13">
        <v>21295980274</v>
      </c>
      <c r="K58" s="13">
        <v>2186665</v>
      </c>
      <c r="M58" s="13">
        <v>321483477367</v>
      </c>
      <c r="O58" s="13">
        <v>282444645362</v>
      </c>
      <c r="Q58" s="13">
        <v>39038832005</v>
      </c>
    </row>
    <row r="59" spans="1:17" ht="18.75" x14ac:dyDescent="0.25">
      <c r="A59" s="12" t="s">
        <v>67</v>
      </c>
      <c r="C59" s="13">
        <v>787221</v>
      </c>
      <c r="E59" s="13">
        <v>138016056872</v>
      </c>
      <c r="G59" s="13">
        <v>147070010367</v>
      </c>
      <c r="I59" s="13">
        <v>-9053953495</v>
      </c>
      <c r="K59" s="13">
        <v>787221</v>
      </c>
      <c r="M59" s="13">
        <v>138016056872</v>
      </c>
      <c r="O59" s="13">
        <v>132710455774</v>
      </c>
      <c r="Q59" s="13">
        <v>5305601098</v>
      </c>
    </row>
    <row r="60" spans="1:17" ht="18.75" x14ac:dyDescent="0.25">
      <c r="A60" s="12" t="s">
        <v>68</v>
      </c>
      <c r="C60" s="13">
        <v>3314899</v>
      </c>
      <c r="E60" s="13">
        <v>84191730217</v>
      </c>
      <c r="G60" s="13">
        <v>88804975708</v>
      </c>
      <c r="I60" s="13">
        <v>-4613245491</v>
      </c>
      <c r="K60" s="13">
        <v>3314899</v>
      </c>
      <c r="M60" s="13">
        <v>84191730217</v>
      </c>
      <c r="O60" s="13">
        <v>73441429621</v>
      </c>
      <c r="Q60" s="13">
        <v>10750300596</v>
      </c>
    </row>
    <row r="61" spans="1:17" ht="18.75" x14ac:dyDescent="0.25">
      <c r="A61" s="12" t="s">
        <v>69</v>
      </c>
      <c r="C61" s="13">
        <v>1933691</v>
      </c>
      <c r="E61" s="13">
        <v>42359202713</v>
      </c>
      <c r="G61" s="13">
        <v>49880714725</v>
      </c>
      <c r="I61" s="13">
        <v>-7521512012</v>
      </c>
      <c r="K61" s="13">
        <v>1933691</v>
      </c>
      <c r="M61" s="13">
        <v>42359202713</v>
      </c>
      <c r="O61" s="13">
        <v>37111703403</v>
      </c>
      <c r="Q61" s="13">
        <v>5247499310</v>
      </c>
    </row>
    <row r="62" spans="1:17" ht="37.5" x14ac:dyDescent="0.25">
      <c r="A62" s="12" t="s">
        <v>70</v>
      </c>
      <c r="C62" s="13">
        <v>6648161</v>
      </c>
      <c r="E62" s="13">
        <v>17136111318</v>
      </c>
      <c r="G62" s="13">
        <v>18373701851</v>
      </c>
      <c r="I62" s="13">
        <v>-1237590533</v>
      </c>
      <c r="K62" s="13">
        <v>6648161</v>
      </c>
      <c r="M62" s="13">
        <v>17136111318</v>
      </c>
      <c r="O62" s="13">
        <v>18373701851</v>
      </c>
      <c r="Q62" s="13">
        <v>-1237590533</v>
      </c>
    </row>
    <row r="63" spans="1:17" ht="56.25" x14ac:dyDescent="0.25">
      <c r="A63" s="12" t="s">
        <v>71</v>
      </c>
      <c r="C63" s="13">
        <v>0</v>
      </c>
      <c r="E63" s="13">
        <v>571</v>
      </c>
      <c r="G63" s="13">
        <v>571</v>
      </c>
      <c r="I63" s="13">
        <v>0</v>
      </c>
      <c r="K63" s="13">
        <v>0</v>
      </c>
      <c r="M63" s="13">
        <v>571</v>
      </c>
      <c r="O63" s="13">
        <v>571</v>
      </c>
      <c r="Q63" s="13">
        <v>0</v>
      </c>
    </row>
    <row r="64" spans="1:17" ht="37.5" x14ac:dyDescent="0.25">
      <c r="A64" s="12" t="s">
        <v>72</v>
      </c>
      <c r="C64" s="13">
        <v>1367223</v>
      </c>
      <c r="E64" s="13">
        <v>12041519885</v>
      </c>
      <c r="G64" s="13">
        <v>12068701646</v>
      </c>
      <c r="I64" s="13">
        <v>-27181761</v>
      </c>
      <c r="K64" s="13">
        <v>1367223</v>
      </c>
      <c r="M64" s="13">
        <v>12041519885</v>
      </c>
      <c r="O64" s="13">
        <v>9717479366</v>
      </c>
      <c r="Q64" s="13">
        <v>2324040519</v>
      </c>
    </row>
    <row r="65" spans="1:17" ht="18.75" x14ac:dyDescent="0.25">
      <c r="A65" s="12" t="s">
        <v>73</v>
      </c>
      <c r="C65" s="13">
        <v>4679563</v>
      </c>
      <c r="E65" s="13">
        <v>59867631254</v>
      </c>
      <c r="G65" s="13">
        <v>65961383930</v>
      </c>
      <c r="I65" s="13">
        <v>-6093752676</v>
      </c>
      <c r="K65" s="13">
        <v>4679563</v>
      </c>
      <c r="M65" s="13">
        <v>59867631254</v>
      </c>
      <c r="O65" s="13">
        <v>54425119322</v>
      </c>
      <c r="Q65" s="13">
        <v>5442511932</v>
      </c>
    </row>
    <row r="66" spans="1:17" ht="18.75" x14ac:dyDescent="0.25">
      <c r="A66" s="16" t="s">
        <v>74</v>
      </c>
      <c r="C66" s="16">
        <f>SUM(C9:$C$65)</f>
        <v>385009816</v>
      </c>
      <c r="E66" s="16">
        <f>SUM(E9:$E$65)</f>
        <v>3223727979853</v>
      </c>
      <c r="G66" s="16">
        <f>SUM(G9:$G$65)</f>
        <v>3248459444436</v>
      </c>
      <c r="I66" s="16">
        <f>SUM(I9:$I$65)</f>
        <v>-24731464583</v>
      </c>
      <c r="K66" s="16">
        <f>SUM(K9:$K$65)</f>
        <v>385009816</v>
      </c>
      <c r="M66" s="16">
        <f>SUM(M9:$M$65)</f>
        <v>3223727979853</v>
      </c>
      <c r="O66" s="16">
        <f>SUM(O9:$O$65)</f>
        <v>2862451954276</v>
      </c>
      <c r="Q66" s="16">
        <f>SUM(Q9:$Q$65)</f>
        <v>361276025577</v>
      </c>
    </row>
    <row r="67" spans="1:17" ht="18.75" x14ac:dyDescent="0.25">
      <c r="C67" s="18"/>
      <c r="E67" s="18"/>
      <c r="G67" s="18"/>
      <c r="I67" s="18"/>
      <c r="K67" s="18"/>
      <c r="M67" s="18"/>
      <c r="O67" s="18"/>
      <c r="Q67" s="18"/>
    </row>
    <row r="69" spans="1:17" ht="18.75" x14ac:dyDescent="0.25">
      <c r="A69" s="22" t="s">
        <v>177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4"/>
    </row>
  </sheetData>
  <mergeCells count="7">
    <mergeCell ref="A69:Q6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77"/>
  <sheetViews>
    <sheetView rightToLeft="1" workbookViewId="0">
      <selection activeCell="A5" sqref="A5:U5"/>
    </sheetView>
  </sheetViews>
  <sheetFormatPr defaultRowHeight="18" x14ac:dyDescent="0.25"/>
  <cols>
    <col min="1" max="1" width="21.28515625" style="5" customWidth="1"/>
    <col min="2" max="2" width="1.42578125" style="5" customWidth="1"/>
    <col min="3" max="3" width="17" style="5" customWidth="1"/>
    <col min="4" max="4" width="1.42578125" style="5" customWidth="1"/>
    <col min="5" max="5" width="17" style="5" customWidth="1"/>
    <col min="6" max="6" width="1.42578125" style="5" customWidth="1"/>
    <col min="7" max="7" width="17" style="5" customWidth="1"/>
    <col min="8" max="8" width="1.42578125" style="5" customWidth="1"/>
    <col min="9" max="9" width="17" style="5" customWidth="1"/>
    <col min="10" max="10" width="1.42578125" style="5" customWidth="1"/>
    <col min="11" max="11" width="10.7109375" style="5" customWidth="1"/>
    <col min="12" max="12" width="1.42578125" style="5" customWidth="1"/>
    <col min="13" max="13" width="17" style="5" customWidth="1"/>
    <col min="14" max="14" width="1.42578125" style="5" customWidth="1"/>
    <col min="15" max="15" width="17" style="5" customWidth="1"/>
    <col min="16" max="16" width="1.42578125" style="5" customWidth="1"/>
    <col min="17" max="17" width="17" style="5" customWidth="1"/>
    <col min="18" max="18" width="1.42578125" style="5" customWidth="1"/>
    <col min="19" max="19" width="17" style="5" customWidth="1"/>
    <col min="20" max="20" width="1.42578125" style="5" customWidth="1"/>
    <col min="21" max="21" width="10.7109375" style="5" customWidth="1"/>
    <col min="22" max="16384" width="9.140625" style="5"/>
  </cols>
  <sheetData>
    <row r="1" spans="1:21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0.100000000000001" customHeight="1" x14ac:dyDescent="0.25">
      <c r="A2" s="3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5" spans="1:21" ht="21" x14ac:dyDescent="0.25">
      <c r="A5" s="27" t="s">
        <v>180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7" spans="1:21" ht="21" x14ac:dyDescent="0.25">
      <c r="C7" s="6" t="s">
        <v>141</v>
      </c>
      <c r="D7" s="7"/>
      <c r="E7" s="7"/>
      <c r="F7" s="7"/>
      <c r="G7" s="7"/>
      <c r="H7" s="7"/>
      <c r="I7" s="7"/>
      <c r="J7" s="7"/>
      <c r="K7" s="7"/>
      <c r="M7" s="6" t="s">
        <v>7</v>
      </c>
      <c r="N7" s="7"/>
      <c r="O7" s="7"/>
      <c r="P7" s="7"/>
      <c r="Q7" s="7"/>
      <c r="R7" s="7"/>
      <c r="S7" s="7"/>
      <c r="T7" s="7"/>
      <c r="U7" s="7"/>
    </row>
    <row r="8" spans="1:21" ht="42" x14ac:dyDescent="0.25">
      <c r="A8" s="19" t="s">
        <v>181</v>
      </c>
      <c r="C8" s="20" t="s">
        <v>139</v>
      </c>
      <c r="E8" s="20" t="s">
        <v>182</v>
      </c>
      <c r="G8" s="20" t="s">
        <v>183</v>
      </c>
      <c r="I8" s="20" t="s">
        <v>184</v>
      </c>
      <c r="K8" s="20" t="s">
        <v>185</v>
      </c>
      <c r="M8" s="20" t="s">
        <v>139</v>
      </c>
      <c r="O8" s="20" t="s">
        <v>182</v>
      </c>
      <c r="Q8" s="20" t="s">
        <v>183</v>
      </c>
      <c r="S8" s="20" t="s">
        <v>184</v>
      </c>
      <c r="U8" s="20" t="s">
        <v>185</v>
      </c>
    </row>
    <row r="9" spans="1:21" ht="18.75" x14ac:dyDescent="0.25">
      <c r="A9" s="12" t="s">
        <v>19</v>
      </c>
      <c r="C9" s="13">
        <v>0</v>
      </c>
      <c r="E9" s="13">
        <v>-2167825303</v>
      </c>
      <c r="G9" s="13">
        <v>0</v>
      </c>
      <c r="I9" s="13">
        <v>-2167825303</v>
      </c>
      <c r="K9" s="15">
        <v>-6.5278457611702367E-2</v>
      </c>
      <c r="M9" s="13">
        <v>0</v>
      </c>
      <c r="O9" s="13">
        <v>-2167825303</v>
      </c>
      <c r="Q9" s="13">
        <v>0</v>
      </c>
      <c r="S9" s="13">
        <v>-2167825303</v>
      </c>
      <c r="U9" s="15">
        <v>-4.8922658236687441E-3</v>
      </c>
    </row>
    <row r="10" spans="1:21" ht="18.75" x14ac:dyDescent="0.25">
      <c r="A10" s="12" t="s">
        <v>20</v>
      </c>
      <c r="C10" s="13">
        <v>0</v>
      </c>
      <c r="E10" s="13">
        <v>-4837499570</v>
      </c>
      <c r="G10" s="13">
        <v>2091269782</v>
      </c>
      <c r="I10" s="13">
        <v>-2746229788</v>
      </c>
      <c r="K10" s="15">
        <v>-8.2695614152978811E-2</v>
      </c>
      <c r="M10" s="13">
        <v>0</v>
      </c>
      <c r="O10" s="13">
        <v>1509737099</v>
      </c>
      <c r="Q10" s="13">
        <v>2091269782</v>
      </c>
      <c r="S10" s="13">
        <v>3601006881</v>
      </c>
      <c r="U10" s="15">
        <v>8.1266155858280807E-3</v>
      </c>
    </row>
    <row r="11" spans="1:21" ht="18.75" x14ac:dyDescent="0.25">
      <c r="A11" s="12" t="s">
        <v>21</v>
      </c>
      <c r="C11" s="13">
        <v>0</v>
      </c>
      <c r="E11" s="13">
        <v>2194116863</v>
      </c>
      <c r="G11" s="13">
        <v>0</v>
      </c>
      <c r="I11" s="13">
        <v>2194116863</v>
      </c>
      <c r="K11" s="15">
        <v>6.6070160007015502E-2</v>
      </c>
      <c r="M11" s="13">
        <v>0</v>
      </c>
      <c r="O11" s="13">
        <v>36568614375</v>
      </c>
      <c r="Q11" s="13">
        <v>0</v>
      </c>
      <c r="S11" s="13">
        <v>36568614375</v>
      </c>
      <c r="U11" s="15">
        <v>8.252666027938417E-2</v>
      </c>
    </row>
    <row r="12" spans="1:21" ht="18.75" x14ac:dyDescent="0.25">
      <c r="A12" s="12" t="s">
        <v>186</v>
      </c>
      <c r="C12" s="13">
        <v>0</v>
      </c>
      <c r="E12" s="13">
        <v>-246739863</v>
      </c>
      <c r="G12" s="13">
        <v>0</v>
      </c>
      <c r="I12" s="13">
        <v>-246739863</v>
      </c>
      <c r="K12" s="15">
        <v>-7.4299334294479118E-3</v>
      </c>
      <c r="M12" s="13">
        <v>0</v>
      </c>
      <c r="O12" s="13">
        <v>848239342</v>
      </c>
      <c r="Q12" s="13">
        <v>0</v>
      </c>
      <c r="S12" s="13">
        <v>848239342</v>
      </c>
      <c r="U12" s="15">
        <v>1.9142743363199243E-3</v>
      </c>
    </row>
    <row r="13" spans="1:21" ht="18.75" x14ac:dyDescent="0.25">
      <c r="A13" s="12" t="s">
        <v>22</v>
      </c>
      <c r="C13" s="13">
        <v>0</v>
      </c>
      <c r="E13" s="13">
        <v>1161006289</v>
      </c>
      <c r="G13" s="13">
        <v>0</v>
      </c>
      <c r="I13" s="13">
        <v>1161006289</v>
      </c>
      <c r="K13" s="15">
        <v>3.4960704498893082E-2</v>
      </c>
      <c r="M13" s="13">
        <v>0</v>
      </c>
      <c r="O13" s="13">
        <v>3166561807</v>
      </c>
      <c r="Q13" s="13">
        <v>0</v>
      </c>
      <c r="S13" s="13">
        <v>3166561807</v>
      </c>
      <c r="U13" s="15">
        <v>7.1461764402704925E-3</v>
      </c>
    </row>
    <row r="14" spans="1:21" ht="18.75" x14ac:dyDescent="0.25">
      <c r="A14" s="12" t="s">
        <v>23</v>
      </c>
      <c r="C14" s="13">
        <v>0</v>
      </c>
      <c r="E14" s="13">
        <v>54221213350</v>
      </c>
      <c r="G14" s="13">
        <v>6785527306</v>
      </c>
      <c r="I14" s="13">
        <v>61006740656</v>
      </c>
      <c r="K14" s="15">
        <v>1.8370603611045753</v>
      </c>
      <c r="M14" s="13">
        <v>0</v>
      </c>
      <c r="O14" s="13">
        <v>98508529015</v>
      </c>
      <c r="Q14" s="13">
        <v>6785527306</v>
      </c>
      <c r="S14" s="13">
        <v>105294056321</v>
      </c>
      <c r="U14" s="15">
        <v>0.23762362791033453</v>
      </c>
    </row>
    <row r="15" spans="1:21" ht="18.75" x14ac:dyDescent="0.25">
      <c r="A15" s="12" t="s">
        <v>26</v>
      </c>
      <c r="C15" s="13">
        <v>0</v>
      </c>
      <c r="E15" s="13">
        <v>-1049564514</v>
      </c>
      <c r="G15" s="13">
        <v>737767036</v>
      </c>
      <c r="I15" s="13">
        <v>-311797478</v>
      </c>
      <c r="K15" s="15">
        <v>-9.3889754044718336E-3</v>
      </c>
      <c r="M15" s="13">
        <v>0</v>
      </c>
      <c r="O15" s="13">
        <v>-1049564514</v>
      </c>
      <c r="Q15" s="13">
        <v>737767036</v>
      </c>
      <c r="S15" s="13">
        <v>-311797478</v>
      </c>
      <c r="U15" s="15">
        <v>-7.0365270827614621E-4</v>
      </c>
    </row>
    <row r="16" spans="1:21" ht="18.75" x14ac:dyDescent="0.25">
      <c r="A16" s="12" t="s">
        <v>187</v>
      </c>
      <c r="C16" s="13">
        <v>0</v>
      </c>
      <c r="E16" s="13">
        <v>-1317093872</v>
      </c>
      <c r="G16" s="13">
        <v>0</v>
      </c>
      <c r="I16" s="13">
        <v>-1317093872</v>
      </c>
      <c r="K16" s="15">
        <v>-3.9660878750239839E-2</v>
      </c>
      <c r="M16" s="13">
        <v>0</v>
      </c>
      <c r="O16" s="13">
        <v>-1317093872</v>
      </c>
      <c r="Q16" s="13">
        <v>0</v>
      </c>
      <c r="S16" s="13">
        <v>-1317093872</v>
      </c>
      <c r="U16" s="15">
        <v>-2.9723674355272233E-3</v>
      </c>
    </row>
    <row r="17" spans="1:21" ht="18.75" x14ac:dyDescent="0.25">
      <c r="A17" s="12" t="s">
        <v>28</v>
      </c>
      <c r="C17" s="13">
        <v>0</v>
      </c>
      <c r="E17" s="13">
        <v>-86887144</v>
      </c>
      <c r="G17" s="13">
        <v>0</v>
      </c>
      <c r="I17" s="13">
        <v>-86887144</v>
      </c>
      <c r="K17" s="15">
        <v>-2.6163818360994007E-3</v>
      </c>
      <c r="M17" s="13">
        <v>46336389</v>
      </c>
      <c r="O17" s="13">
        <v>164073512</v>
      </c>
      <c r="Q17" s="13">
        <v>1113823419</v>
      </c>
      <c r="S17" s="13">
        <v>1324233320</v>
      </c>
      <c r="U17" s="15">
        <v>2.9884794706630455E-3</v>
      </c>
    </row>
    <row r="18" spans="1:21" ht="18.75" x14ac:dyDescent="0.25">
      <c r="A18" s="12" t="s">
        <v>30</v>
      </c>
      <c r="C18" s="13">
        <v>0</v>
      </c>
      <c r="E18" s="13">
        <v>1145145600</v>
      </c>
      <c r="G18" s="13">
        <v>0</v>
      </c>
      <c r="I18" s="13">
        <v>1145145600</v>
      </c>
      <c r="K18" s="15">
        <v>3.4483100831685175E-2</v>
      </c>
      <c r="M18" s="13">
        <v>0</v>
      </c>
      <c r="O18" s="13">
        <v>3051733500</v>
      </c>
      <c r="Q18" s="13">
        <v>0</v>
      </c>
      <c r="S18" s="13">
        <v>3051733500</v>
      </c>
      <c r="U18" s="15">
        <v>6.8870362774776598E-3</v>
      </c>
    </row>
    <row r="19" spans="1:21" ht="18.75" x14ac:dyDescent="0.25">
      <c r="A19" s="12" t="s">
        <v>31</v>
      </c>
      <c r="C19" s="13">
        <v>0</v>
      </c>
      <c r="E19" s="13">
        <v>-834527625</v>
      </c>
      <c r="G19" s="13">
        <v>0</v>
      </c>
      <c r="I19" s="13">
        <v>-834527625</v>
      </c>
      <c r="K19" s="15">
        <v>-2.5129643112370825E-2</v>
      </c>
      <c r="M19" s="13">
        <v>0</v>
      </c>
      <c r="O19" s="13">
        <v>-834527625</v>
      </c>
      <c r="Q19" s="13">
        <v>0</v>
      </c>
      <c r="S19" s="13">
        <v>-834527625</v>
      </c>
      <c r="U19" s="15">
        <v>-1.8833302540776488E-3</v>
      </c>
    </row>
    <row r="20" spans="1:21" ht="18.75" x14ac:dyDescent="0.25">
      <c r="A20" s="12" t="s">
        <v>32</v>
      </c>
      <c r="C20" s="13">
        <v>168333700</v>
      </c>
      <c r="E20" s="13">
        <v>-841840078</v>
      </c>
      <c r="G20" s="13">
        <v>1075182688</v>
      </c>
      <c r="I20" s="13">
        <v>401676310</v>
      </c>
      <c r="K20" s="15">
        <v>1.2095444194545422E-2</v>
      </c>
      <c r="M20" s="13">
        <v>168333700</v>
      </c>
      <c r="O20" s="13">
        <v>423352681</v>
      </c>
      <c r="Q20" s="13">
        <v>1075182688</v>
      </c>
      <c r="S20" s="13">
        <v>1666869069</v>
      </c>
      <c r="U20" s="15">
        <v>3.761726817891671E-3</v>
      </c>
    </row>
    <row r="21" spans="1:21" ht="18.75" x14ac:dyDescent="0.25">
      <c r="A21" s="12" t="s">
        <v>33</v>
      </c>
      <c r="C21" s="13">
        <v>0</v>
      </c>
      <c r="E21" s="13">
        <v>-17447049</v>
      </c>
      <c r="G21" s="13">
        <v>0</v>
      </c>
      <c r="I21" s="13">
        <v>-17447049</v>
      </c>
      <c r="K21" s="15">
        <v>-5.2537279965303278E-4</v>
      </c>
      <c r="M21" s="13">
        <v>0</v>
      </c>
      <c r="O21" s="13">
        <v>49707629</v>
      </c>
      <c r="Q21" s="13">
        <v>0</v>
      </c>
      <c r="S21" s="13">
        <v>49707629</v>
      </c>
      <c r="U21" s="15">
        <v>1.1217828954933337E-4</v>
      </c>
    </row>
    <row r="22" spans="1:21" ht="18.75" x14ac:dyDescent="0.25">
      <c r="A22" s="12" t="s">
        <v>34</v>
      </c>
      <c r="C22" s="13">
        <v>0</v>
      </c>
      <c r="E22" s="13">
        <v>-596430000</v>
      </c>
      <c r="G22" s="13">
        <v>0</v>
      </c>
      <c r="I22" s="13">
        <v>-596430000</v>
      </c>
      <c r="K22" s="15">
        <v>-1.7959948349836028E-2</v>
      </c>
      <c r="M22" s="13">
        <v>0</v>
      </c>
      <c r="O22" s="13">
        <v>190857600</v>
      </c>
      <c r="Q22" s="13">
        <v>0</v>
      </c>
      <c r="S22" s="13">
        <v>190857600</v>
      </c>
      <c r="U22" s="15">
        <v>4.3072018412889599E-4</v>
      </c>
    </row>
    <row r="23" spans="1:21" ht="18.75" x14ac:dyDescent="0.25">
      <c r="A23" s="12" t="s">
        <v>35</v>
      </c>
      <c r="C23" s="13">
        <v>0</v>
      </c>
      <c r="E23" s="13">
        <v>3045885822</v>
      </c>
      <c r="G23" s="13">
        <v>0</v>
      </c>
      <c r="I23" s="13">
        <v>3045885822</v>
      </c>
      <c r="K23" s="15">
        <v>9.1718981343356071E-2</v>
      </c>
      <c r="M23" s="13">
        <v>0</v>
      </c>
      <c r="O23" s="13">
        <v>6691718851</v>
      </c>
      <c r="Q23" s="13">
        <v>0</v>
      </c>
      <c r="S23" s="13">
        <v>6691718851</v>
      </c>
      <c r="U23" s="15">
        <v>1.5101616994248718E-2</v>
      </c>
    </row>
    <row r="24" spans="1:21" ht="18.75" x14ac:dyDescent="0.25">
      <c r="A24" s="12" t="s">
        <v>36</v>
      </c>
      <c r="C24" s="13">
        <v>0</v>
      </c>
      <c r="E24" s="13">
        <v>-687535511</v>
      </c>
      <c r="G24" s="13">
        <v>680147795</v>
      </c>
      <c r="I24" s="13">
        <v>-7387716</v>
      </c>
      <c r="K24" s="15">
        <v>-2.2246197841030335E-4</v>
      </c>
      <c r="M24" s="13">
        <v>0</v>
      </c>
      <c r="O24" s="13">
        <v>1997328747</v>
      </c>
      <c r="Q24" s="13">
        <v>734967484</v>
      </c>
      <c r="S24" s="13">
        <v>2732296231</v>
      </c>
      <c r="U24" s="15">
        <v>6.1661423789831186E-3</v>
      </c>
    </row>
    <row r="25" spans="1:21" ht="18.75" x14ac:dyDescent="0.25">
      <c r="A25" s="12" t="s">
        <v>37</v>
      </c>
      <c r="C25" s="13">
        <v>0</v>
      </c>
      <c r="E25" s="13">
        <v>-378992445</v>
      </c>
      <c r="G25" s="13">
        <v>0</v>
      </c>
      <c r="I25" s="13">
        <v>-378992445</v>
      </c>
      <c r="K25" s="15">
        <v>-1.1412378212326798E-2</v>
      </c>
      <c r="M25" s="13">
        <v>0</v>
      </c>
      <c r="O25" s="13">
        <v>-378992445</v>
      </c>
      <c r="Q25" s="13">
        <v>0</v>
      </c>
      <c r="S25" s="13">
        <v>-378992445</v>
      </c>
      <c r="U25" s="15">
        <v>-8.5529575816661472E-4</v>
      </c>
    </row>
    <row r="26" spans="1:21" ht="37.5" x14ac:dyDescent="0.25">
      <c r="A26" s="12" t="s">
        <v>38</v>
      </c>
      <c r="C26" s="13">
        <v>0</v>
      </c>
      <c r="E26" s="13">
        <v>-202717625</v>
      </c>
      <c r="G26" s="13">
        <v>0</v>
      </c>
      <c r="I26" s="13">
        <v>-202717625</v>
      </c>
      <c r="K26" s="15">
        <v>-6.104317480008432E-3</v>
      </c>
      <c r="M26" s="13">
        <v>0</v>
      </c>
      <c r="O26" s="13">
        <v>-202717625</v>
      </c>
      <c r="Q26" s="13">
        <v>0</v>
      </c>
      <c r="S26" s="13">
        <v>-202717625</v>
      </c>
      <c r="U26" s="15">
        <v>-4.5748543818099191E-4</v>
      </c>
    </row>
    <row r="27" spans="1:21" ht="18.75" x14ac:dyDescent="0.25">
      <c r="A27" s="12" t="s">
        <v>40</v>
      </c>
      <c r="C27" s="13">
        <v>0</v>
      </c>
      <c r="E27" s="13">
        <v>-4675297105</v>
      </c>
      <c r="G27" s="13">
        <v>0</v>
      </c>
      <c r="I27" s="13">
        <v>-4675297105</v>
      </c>
      <c r="K27" s="15">
        <v>-0.14078449193692122</v>
      </c>
      <c r="M27" s="13">
        <v>0</v>
      </c>
      <c r="O27" s="13">
        <v>-4675297105</v>
      </c>
      <c r="Q27" s="13">
        <v>0</v>
      </c>
      <c r="S27" s="13">
        <v>-4675297105</v>
      </c>
      <c r="U27" s="15">
        <v>-1.0551032968678714E-2</v>
      </c>
    </row>
    <row r="28" spans="1:21" ht="18.75" x14ac:dyDescent="0.25">
      <c r="A28" s="12" t="s">
        <v>41</v>
      </c>
      <c r="C28" s="13">
        <v>14029500000</v>
      </c>
      <c r="E28" s="13">
        <v>-32877010890</v>
      </c>
      <c r="G28" s="13">
        <v>0</v>
      </c>
      <c r="I28" s="13">
        <v>-18847510890</v>
      </c>
      <c r="K28" s="15">
        <v>-0.56754409085286139</v>
      </c>
      <c r="M28" s="13">
        <v>14029500000</v>
      </c>
      <c r="O28" s="13">
        <v>-8011545975</v>
      </c>
      <c r="Q28" s="13">
        <v>0</v>
      </c>
      <c r="S28" s="13">
        <v>6017954025</v>
      </c>
      <c r="U28" s="15">
        <v>1.3581090120211249E-2</v>
      </c>
    </row>
    <row r="29" spans="1:21" ht="18.75" x14ac:dyDescent="0.25">
      <c r="A29" s="12" t="s">
        <v>42</v>
      </c>
      <c r="C29" s="13">
        <v>0</v>
      </c>
      <c r="E29" s="13">
        <v>520432174</v>
      </c>
      <c r="G29" s="13">
        <v>0</v>
      </c>
      <c r="I29" s="13">
        <v>520432174</v>
      </c>
      <c r="K29" s="15">
        <v>1.5671470188677428E-2</v>
      </c>
      <c r="M29" s="13">
        <v>0</v>
      </c>
      <c r="O29" s="13">
        <v>2386455428</v>
      </c>
      <c r="Q29" s="13">
        <v>0</v>
      </c>
      <c r="S29" s="13">
        <v>2386455428</v>
      </c>
      <c r="U29" s="15">
        <v>5.3856619875947472E-3</v>
      </c>
    </row>
    <row r="30" spans="1:21" ht="18.75" x14ac:dyDescent="0.25">
      <c r="A30" s="12" t="s">
        <v>43</v>
      </c>
      <c r="C30" s="13">
        <v>4458040</v>
      </c>
      <c r="E30" s="13">
        <v>-18777604</v>
      </c>
      <c r="G30" s="13">
        <v>0</v>
      </c>
      <c r="I30" s="13">
        <v>-14319564</v>
      </c>
      <c r="K30" s="15">
        <v>-4.3119666990622772E-4</v>
      </c>
      <c r="M30" s="13">
        <v>4458040</v>
      </c>
      <c r="O30" s="13">
        <v>-19421470</v>
      </c>
      <c r="Q30" s="13">
        <v>0</v>
      </c>
      <c r="S30" s="13">
        <v>-14963430</v>
      </c>
      <c r="U30" s="15">
        <v>-3.3768900608620489E-5</v>
      </c>
    </row>
    <row r="31" spans="1:21" ht="37.5" x14ac:dyDescent="0.25">
      <c r="A31" s="12" t="s">
        <v>188</v>
      </c>
      <c r="C31" s="13">
        <v>0</v>
      </c>
      <c r="E31" s="13">
        <v>-1275018452</v>
      </c>
      <c r="G31" s="13">
        <v>0</v>
      </c>
      <c r="I31" s="13">
        <v>-1275018452</v>
      </c>
      <c r="K31" s="15">
        <v>-3.8393886194537312E-2</v>
      </c>
      <c r="M31" s="13">
        <v>0</v>
      </c>
      <c r="O31" s="13">
        <v>-1275018452</v>
      </c>
      <c r="Q31" s="13">
        <v>0</v>
      </c>
      <c r="S31" s="13">
        <v>-1275018452</v>
      </c>
      <c r="U31" s="15">
        <v>-2.8774132254266002E-3</v>
      </c>
    </row>
    <row r="32" spans="1:21" ht="37.5" x14ac:dyDescent="0.25">
      <c r="A32" s="12" t="s">
        <v>45</v>
      </c>
      <c r="C32" s="13">
        <v>0</v>
      </c>
      <c r="E32" s="13">
        <v>2723697000</v>
      </c>
      <c r="G32" s="13">
        <v>0</v>
      </c>
      <c r="I32" s="13">
        <v>2723697000</v>
      </c>
      <c r="K32" s="15">
        <v>8.2017097464251204E-2</v>
      </c>
      <c r="M32" s="13">
        <v>0</v>
      </c>
      <c r="O32" s="13">
        <v>3214205861</v>
      </c>
      <c r="Q32" s="13">
        <v>0</v>
      </c>
      <c r="S32" s="13">
        <v>3214205861</v>
      </c>
      <c r="U32" s="15">
        <v>7.2536977321212082E-3</v>
      </c>
    </row>
    <row r="33" spans="1:21" ht="37.5" x14ac:dyDescent="0.25">
      <c r="A33" s="12" t="s">
        <v>46</v>
      </c>
      <c r="C33" s="13">
        <v>0</v>
      </c>
      <c r="E33" s="13">
        <v>-4086649591</v>
      </c>
      <c r="G33" s="13">
        <v>0</v>
      </c>
      <c r="I33" s="13">
        <v>-4086649591</v>
      </c>
      <c r="K33" s="15">
        <v>-0.12305889304400941</v>
      </c>
      <c r="M33" s="13">
        <v>0</v>
      </c>
      <c r="O33" s="13">
        <v>3269319673</v>
      </c>
      <c r="Q33" s="13">
        <v>0</v>
      </c>
      <c r="S33" s="13">
        <v>3269319673</v>
      </c>
      <c r="U33" s="15">
        <v>7.3780764901726836E-3</v>
      </c>
    </row>
    <row r="34" spans="1:21" ht="18.75" x14ac:dyDescent="0.25">
      <c r="A34" s="12" t="s">
        <v>47</v>
      </c>
      <c r="C34" s="13">
        <v>0</v>
      </c>
      <c r="E34" s="13">
        <v>-885743232</v>
      </c>
      <c r="G34" s="13">
        <v>0</v>
      </c>
      <c r="I34" s="13">
        <v>-885743232</v>
      </c>
      <c r="K34" s="15">
        <v>-2.6671868782483833E-2</v>
      </c>
      <c r="M34" s="13">
        <v>0</v>
      </c>
      <c r="O34" s="13">
        <v>719570277</v>
      </c>
      <c r="Q34" s="13">
        <v>0</v>
      </c>
      <c r="S34" s="13">
        <v>719570277</v>
      </c>
      <c r="U34" s="15">
        <v>1.6238988764561678E-3</v>
      </c>
    </row>
    <row r="35" spans="1:21" ht="37.5" x14ac:dyDescent="0.25">
      <c r="A35" s="12" t="s">
        <v>48</v>
      </c>
      <c r="C35" s="13">
        <v>0</v>
      </c>
      <c r="E35" s="13">
        <v>-571490172</v>
      </c>
      <c r="G35" s="13">
        <v>0</v>
      </c>
      <c r="I35" s="13">
        <v>-571490172</v>
      </c>
      <c r="K35" s="15">
        <v>-1.7208949870997282E-2</v>
      </c>
      <c r="M35" s="13">
        <v>0</v>
      </c>
      <c r="O35" s="13">
        <v>35778143144</v>
      </c>
      <c r="Q35" s="13">
        <v>0</v>
      </c>
      <c r="S35" s="13">
        <v>35778143144</v>
      </c>
      <c r="U35" s="15">
        <v>8.0742754822305626E-2</v>
      </c>
    </row>
    <row r="36" spans="1:21" ht="18.75" x14ac:dyDescent="0.25">
      <c r="A36" s="12" t="s">
        <v>189</v>
      </c>
      <c r="C36" s="13">
        <v>0</v>
      </c>
      <c r="E36" s="13">
        <v>-912957488</v>
      </c>
      <c r="G36" s="13">
        <v>0</v>
      </c>
      <c r="I36" s="13">
        <v>-912957488</v>
      </c>
      <c r="K36" s="15">
        <v>-2.7491355783706466E-2</v>
      </c>
      <c r="M36" s="13">
        <v>0</v>
      </c>
      <c r="O36" s="13">
        <v>1084733461</v>
      </c>
      <c r="Q36" s="13">
        <v>1907459190</v>
      </c>
      <c r="S36" s="13">
        <v>2992192651</v>
      </c>
      <c r="U36" s="15">
        <v>6.7526667504351377E-3</v>
      </c>
    </row>
    <row r="37" spans="1:21" ht="18.75" x14ac:dyDescent="0.25">
      <c r="A37" s="12" t="s">
        <v>50</v>
      </c>
      <c r="C37" s="13">
        <v>0</v>
      </c>
      <c r="E37" s="13">
        <v>-3730947984</v>
      </c>
      <c r="G37" s="13">
        <v>0</v>
      </c>
      <c r="I37" s="13">
        <v>-3730947984</v>
      </c>
      <c r="K37" s="15">
        <v>-0.11234785823745429</v>
      </c>
      <c r="M37" s="13">
        <v>0</v>
      </c>
      <c r="O37" s="13">
        <v>9377788176</v>
      </c>
      <c r="Q37" s="13">
        <v>0</v>
      </c>
      <c r="S37" s="13">
        <v>9377788176</v>
      </c>
      <c r="U37" s="15">
        <v>2.1163436247173303E-2</v>
      </c>
    </row>
    <row r="38" spans="1:21" ht="18.75" x14ac:dyDescent="0.25">
      <c r="A38" s="12" t="s">
        <v>51</v>
      </c>
      <c r="C38" s="13">
        <v>0</v>
      </c>
      <c r="E38" s="13">
        <v>-626251500</v>
      </c>
      <c r="G38" s="13">
        <v>0</v>
      </c>
      <c r="I38" s="13">
        <v>-626251500</v>
      </c>
      <c r="K38" s="15">
        <v>-1.8857945767327831E-2</v>
      </c>
      <c r="M38" s="13">
        <v>0</v>
      </c>
      <c r="O38" s="13">
        <v>2314148400</v>
      </c>
      <c r="Q38" s="13">
        <v>0</v>
      </c>
      <c r="S38" s="13">
        <v>2314148400</v>
      </c>
      <c r="U38" s="15">
        <v>5.2224822325628636E-3</v>
      </c>
    </row>
    <row r="39" spans="1:21" ht="18.75" x14ac:dyDescent="0.25">
      <c r="A39" s="12" t="s">
        <v>52</v>
      </c>
      <c r="C39" s="13">
        <v>0</v>
      </c>
      <c r="E39" s="13">
        <v>2044402674</v>
      </c>
      <c r="G39" s="13">
        <v>0</v>
      </c>
      <c r="I39" s="13">
        <v>2044402674</v>
      </c>
      <c r="K39" s="15">
        <v>6.1561904047929626E-2</v>
      </c>
      <c r="M39" s="13">
        <v>0</v>
      </c>
      <c r="O39" s="13">
        <v>2754264713</v>
      </c>
      <c r="Q39" s="13">
        <v>0</v>
      </c>
      <c r="S39" s="13">
        <v>2754264713</v>
      </c>
      <c r="U39" s="15">
        <v>6.2157200149382617E-3</v>
      </c>
    </row>
    <row r="40" spans="1:21" ht="18.75" x14ac:dyDescent="0.25">
      <c r="A40" s="12" t="s">
        <v>53</v>
      </c>
      <c r="C40" s="13">
        <v>0</v>
      </c>
      <c r="E40" s="13">
        <v>1959163145</v>
      </c>
      <c r="G40" s="13">
        <v>11511276971</v>
      </c>
      <c r="I40" s="13">
        <v>13470440116</v>
      </c>
      <c r="K40" s="15">
        <v>0.40562749816897081</v>
      </c>
      <c r="M40" s="13">
        <v>0</v>
      </c>
      <c r="O40" s="13">
        <v>28139675155</v>
      </c>
      <c r="Q40" s="13">
        <v>11511276971</v>
      </c>
      <c r="S40" s="13">
        <v>39650952126</v>
      </c>
      <c r="U40" s="15">
        <v>8.948276306836489E-2</v>
      </c>
    </row>
    <row r="41" spans="1:21" ht="18.75" x14ac:dyDescent="0.25">
      <c r="A41" s="12" t="s">
        <v>55</v>
      </c>
      <c r="C41" s="13">
        <v>0</v>
      </c>
      <c r="E41" s="13">
        <v>-21083199656</v>
      </c>
      <c r="G41" s="13">
        <v>18278618315</v>
      </c>
      <c r="I41" s="13">
        <v>-2804581341</v>
      </c>
      <c r="K41" s="15">
        <v>-8.4452720398494149E-2</v>
      </c>
      <c r="M41" s="13">
        <v>0</v>
      </c>
      <c r="O41" s="13">
        <v>13700597944</v>
      </c>
      <c r="Q41" s="13">
        <v>18278618315</v>
      </c>
      <c r="S41" s="13">
        <v>31979216259</v>
      </c>
      <c r="U41" s="15">
        <v>7.2169480887186388E-2</v>
      </c>
    </row>
    <row r="42" spans="1:21" ht="18.75" x14ac:dyDescent="0.25">
      <c r="A42" s="12" t="s">
        <v>56</v>
      </c>
      <c r="C42" s="13">
        <v>0</v>
      </c>
      <c r="E42" s="13">
        <v>-12444493362</v>
      </c>
      <c r="G42" s="13">
        <v>0</v>
      </c>
      <c r="I42" s="13">
        <v>-12444493362</v>
      </c>
      <c r="K42" s="15">
        <v>-0.37473376258973778</v>
      </c>
      <c r="M42" s="13">
        <v>0</v>
      </c>
      <c r="O42" s="13">
        <v>6821981300</v>
      </c>
      <c r="Q42" s="13">
        <v>0</v>
      </c>
      <c r="S42" s="13">
        <v>6821981300</v>
      </c>
      <c r="U42" s="15">
        <v>1.5395588342617141E-2</v>
      </c>
    </row>
    <row r="43" spans="1:21" ht="18.75" x14ac:dyDescent="0.25">
      <c r="A43" s="12" t="s">
        <v>57</v>
      </c>
      <c r="C43" s="13">
        <v>0</v>
      </c>
      <c r="E43" s="13">
        <v>3638736711</v>
      </c>
      <c r="G43" s="13">
        <v>0</v>
      </c>
      <c r="I43" s="13">
        <v>3638736711</v>
      </c>
      <c r="K43" s="15">
        <v>0.10957115401340012</v>
      </c>
      <c r="M43" s="13">
        <v>0</v>
      </c>
      <c r="O43" s="13">
        <v>17355841660</v>
      </c>
      <c r="Q43" s="13">
        <v>0</v>
      </c>
      <c r="S43" s="13">
        <v>17355841660</v>
      </c>
      <c r="U43" s="15">
        <v>3.9168004394413238E-2</v>
      </c>
    </row>
    <row r="44" spans="1:21" ht="18.75" x14ac:dyDescent="0.25">
      <c r="A44" s="12" t="s">
        <v>58</v>
      </c>
      <c r="C44" s="13">
        <v>0</v>
      </c>
      <c r="E44" s="13">
        <v>-474840757</v>
      </c>
      <c r="G44" s="13">
        <v>0</v>
      </c>
      <c r="I44" s="13">
        <v>-474840757</v>
      </c>
      <c r="K44" s="15">
        <v>-1.4298602468214277E-2</v>
      </c>
      <c r="M44" s="13">
        <v>0</v>
      </c>
      <c r="O44" s="13">
        <v>-738752755</v>
      </c>
      <c r="Q44" s="13">
        <v>0</v>
      </c>
      <c r="S44" s="13">
        <v>-738752755</v>
      </c>
      <c r="U44" s="15">
        <v>-1.6671891643787263E-3</v>
      </c>
    </row>
    <row r="45" spans="1:21" ht="18.75" x14ac:dyDescent="0.25">
      <c r="A45" s="12" t="s">
        <v>59</v>
      </c>
      <c r="C45" s="13">
        <v>0</v>
      </c>
      <c r="E45" s="13">
        <v>-918248114</v>
      </c>
      <c r="G45" s="13">
        <v>0</v>
      </c>
      <c r="I45" s="13">
        <v>-918248114</v>
      </c>
      <c r="K45" s="15">
        <v>-2.7650669315383777E-2</v>
      </c>
      <c r="M45" s="13">
        <v>0</v>
      </c>
      <c r="O45" s="13">
        <v>-918248114</v>
      </c>
      <c r="Q45" s="13">
        <v>0</v>
      </c>
      <c r="S45" s="13">
        <v>-918248114</v>
      </c>
      <c r="U45" s="15">
        <v>-2.0722674744840732E-3</v>
      </c>
    </row>
    <row r="46" spans="1:21" ht="18.75" x14ac:dyDescent="0.25">
      <c r="A46" s="12" t="s">
        <v>60</v>
      </c>
      <c r="C46" s="13">
        <v>0</v>
      </c>
      <c r="E46" s="13">
        <v>357858000</v>
      </c>
      <c r="G46" s="13">
        <v>0</v>
      </c>
      <c r="I46" s="13">
        <v>357858000</v>
      </c>
      <c r="K46" s="15">
        <v>1.0775969009901618E-2</v>
      </c>
      <c r="M46" s="13">
        <v>0</v>
      </c>
      <c r="O46" s="13">
        <v>3588497295</v>
      </c>
      <c r="Q46" s="13">
        <v>0</v>
      </c>
      <c r="S46" s="13">
        <v>3588497295</v>
      </c>
      <c r="U46" s="15">
        <v>8.0983844271773579E-3</v>
      </c>
    </row>
    <row r="47" spans="1:21" ht="18.75" x14ac:dyDescent="0.25">
      <c r="A47" s="12" t="s">
        <v>61</v>
      </c>
      <c r="C47" s="13">
        <v>0</v>
      </c>
      <c r="E47" s="13">
        <v>-1156946196</v>
      </c>
      <c r="G47" s="13">
        <v>0</v>
      </c>
      <c r="I47" s="13">
        <v>-1156946196</v>
      </c>
      <c r="K47" s="15">
        <v>-3.4838445288968144E-2</v>
      </c>
      <c r="M47" s="13">
        <v>0</v>
      </c>
      <c r="O47" s="13">
        <v>-701913637</v>
      </c>
      <c r="Q47" s="13">
        <v>0</v>
      </c>
      <c r="S47" s="13">
        <v>-701913637</v>
      </c>
      <c r="U47" s="15">
        <v>-1.5840520417904399E-3</v>
      </c>
    </row>
    <row r="48" spans="1:21" ht="18.75" x14ac:dyDescent="0.25">
      <c r="A48" s="12" t="s">
        <v>62</v>
      </c>
      <c r="C48" s="13">
        <v>0</v>
      </c>
      <c r="E48" s="13">
        <v>1497016675</v>
      </c>
      <c r="G48" s="13">
        <v>0</v>
      </c>
      <c r="I48" s="13">
        <v>1497016675</v>
      </c>
      <c r="K48" s="15">
        <v>4.5078789064673594E-2</v>
      </c>
      <c r="M48" s="13">
        <v>0</v>
      </c>
      <c r="O48" s="13">
        <v>3375403345</v>
      </c>
      <c r="Q48" s="13">
        <v>0</v>
      </c>
      <c r="S48" s="13">
        <v>3375403345</v>
      </c>
      <c r="U48" s="15">
        <v>7.6174820927628313E-3</v>
      </c>
    </row>
    <row r="49" spans="1:21" ht="18.75" x14ac:dyDescent="0.25">
      <c r="A49" s="12" t="s">
        <v>63</v>
      </c>
      <c r="C49" s="13">
        <v>0</v>
      </c>
      <c r="E49" s="13">
        <v>2752842546</v>
      </c>
      <c r="G49" s="13">
        <v>0</v>
      </c>
      <c r="I49" s="13">
        <v>2752842546</v>
      </c>
      <c r="K49" s="15">
        <v>8.2894740273613182E-2</v>
      </c>
      <c r="M49" s="13">
        <v>0</v>
      </c>
      <c r="O49" s="13">
        <v>4882598262</v>
      </c>
      <c r="Q49" s="13">
        <v>0</v>
      </c>
      <c r="S49" s="13">
        <v>4882598262</v>
      </c>
      <c r="U49" s="15">
        <v>1.1018862347824071E-2</v>
      </c>
    </row>
    <row r="50" spans="1:21" ht="18.75" x14ac:dyDescent="0.25">
      <c r="A50" s="12" t="s">
        <v>64</v>
      </c>
      <c r="C50" s="13">
        <v>0</v>
      </c>
      <c r="E50" s="13">
        <v>-186480654</v>
      </c>
      <c r="G50" s="13">
        <v>0</v>
      </c>
      <c r="I50" s="13">
        <v>-186480654</v>
      </c>
      <c r="K50" s="15">
        <v>-5.6153830526359232E-3</v>
      </c>
      <c r="M50" s="13">
        <v>0</v>
      </c>
      <c r="O50" s="13">
        <v>-186480654</v>
      </c>
      <c r="Q50" s="13">
        <v>0</v>
      </c>
      <c r="S50" s="13">
        <v>-186480654</v>
      </c>
      <c r="U50" s="15">
        <v>-4.2084245860451428E-4</v>
      </c>
    </row>
    <row r="51" spans="1:21" ht="18.75" x14ac:dyDescent="0.25">
      <c r="A51" s="12" t="s">
        <v>190</v>
      </c>
      <c r="C51" s="13">
        <v>0</v>
      </c>
      <c r="E51" s="13">
        <v>4771440000</v>
      </c>
      <c r="G51" s="13">
        <v>0</v>
      </c>
      <c r="I51" s="13">
        <v>4771440000</v>
      </c>
      <c r="K51" s="15">
        <v>0.14367958679868822</v>
      </c>
      <c r="M51" s="13">
        <v>0</v>
      </c>
      <c r="O51" s="13">
        <v>24354225000</v>
      </c>
      <c r="Q51" s="13">
        <v>0</v>
      </c>
      <c r="S51" s="13">
        <v>24354225000</v>
      </c>
      <c r="U51" s="15">
        <v>5.4961690162280995E-2</v>
      </c>
    </row>
    <row r="52" spans="1:21" ht="18.75" x14ac:dyDescent="0.25">
      <c r="A52" s="12" t="s">
        <v>65</v>
      </c>
      <c r="C52" s="13">
        <v>0</v>
      </c>
      <c r="E52" s="13">
        <v>-323712382</v>
      </c>
      <c r="G52" s="13">
        <v>0</v>
      </c>
      <c r="I52" s="13">
        <v>-323712382</v>
      </c>
      <c r="K52" s="15">
        <v>-9.7477619518172975E-3</v>
      </c>
      <c r="M52" s="13">
        <v>0</v>
      </c>
      <c r="O52" s="13">
        <v>595088033</v>
      </c>
      <c r="Q52" s="13">
        <v>0</v>
      </c>
      <c r="S52" s="13">
        <v>595088033</v>
      </c>
      <c r="U52" s="15">
        <v>1.3429720752365247E-3</v>
      </c>
    </row>
    <row r="53" spans="1:21" ht="18.75" x14ac:dyDescent="0.25">
      <c r="A53" s="12" t="s">
        <v>66</v>
      </c>
      <c r="C53" s="13">
        <v>0</v>
      </c>
      <c r="E53" s="13">
        <v>21295980274</v>
      </c>
      <c r="G53" s="13">
        <v>2168671950</v>
      </c>
      <c r="I53" s="13">
        <v>23464652224</v>
      </c>
      <c r="K53" s="15">
        <v>0.70657737201332116</v>
      </c>
      <c r="M53" s="13">
        <v>0</v>
      </c>
      <c r="O53" s="13">
        <v>39038832005</v>
      </c>
      <c r="Q53" s="13">
        <v>2168671950</v>
      </c>
      <c r="S53" s="13">
        <v>41207503955</v>
      </c>
      <c r="U53" s="15">
        <v>9.2995530128167858E-2</v>
      </c>
    </row>
    <row r="54" spans="1:21" ht="18.75" x14ac:dyDescent="0.25">
      <c r="A54" s="12" t="s">
        <v>191</v>
      </c>
      <c r="C54" s="13">
        <v>0</v>
      </c>
      <c r="E54" s="13">
        <v>-9053953495</v>
      </c>
      <c r="G54" s="13">
        <v>0</v>
      </c>
      <c r="I54" s="13">
        <v>-9053953495</v>
      </c>
      <c r="K54" s="15">
        <v>-0.27263641522394483</v>
      </c>
      <c r="M54" s="13">
        <v>0</v>
      </c>
      <c r="O54" s="13">
        <v>5305601098</v>
      </c>
      <c r="Q54" s="13">
        <v>0</v>
      </c>
      <c r="S54" s="13">
        <v>5305601098</v>
      </c>
      <c r="U54" s="15">
        <v>1.1973479085166284E-2</v>
      </c>
    </row>
    <row r="55" spans="1:21" ht="18.75" x14ac:dyDescent="0.25">
      <c r="A55" s="12" t="s">
        <v>68</v>
      </c>
      <c r="C55" s="13">
        <v>0</v>
      </c>
      <c r="E55" s="13">
        <v>-12134757503</v>
      </c>
      <c r="G55" s="13">
        <v>0</v>
      </c>
      <c r="I55" s="13">
        <v>-12134757503</v>
      </c>
      <c r="K55" s="15">
        <v>-0.36540686751448659</v>
      </c>
      <c r="M55" s="13">
        <v>0</v>
      </c>
      <c r="O55" s="13">
        <v>15997799906</v>
      </c>
      <c r="Q55" s="13">
        <v>0</v>
      </c>
      <c r="S55" s="13">
        <v>15997799906</v>
      </c>
      <c r="U55" s="15">
        <v>3.610322733372711E-2</v>
      </c>
    </row>
    <row r="56" spans="1:21" ht="37.5" x14ac:dyDescent="0.25">
      <c r="A56" s="12" t="s">
        <v>72</v>
      </c>
      <c r="C56" s="13">
        <v>0</v>
      </c>
      <c r="E56" s="13">
        <v>-27181761</v>
      </c>
      <c r="G56" s="13">
        <v>0</v>
      </c>
      <c r="I56" s="13">
        <v>-27181761</v>
      </c>
      <c r="K56" s="15">
        <v>-8.185084982606296E-4</v>
      </c>
      <c r="M56" s="13">
        <v>0</v>
      </c>
      <c r="O56" s="13">
        <v>2324040519</v>
      </c>
      <c r="Q56" s="13">
        <v>0</v>
      </c>
      <c r="S56" s="13">
        <v>2324040519</v>
      </c>
      <c r="U56" s="15">
        <v>5.2448063910826449E-3</v>
      </c>
    </row>
    <row r="57" spans="1:21" ht="18.75" x14ac:dyDescent="0.25">
      <c r="A57" s="12" t="s">
        <v>73</v>
      </c>
      <c r="C57" s="13">
        <v>0</v>
      </c>
      <c r="E57" s="13">
        <v>-6093752676</v>
      </c>
      <c r="G57" s="13">
        <v>0</v>
      </c>
      <c r="I57" s="13">
        <v>-6093752676</v>
      </c>
      <c r="K57" s="15">
        <v>-0.1834976163466544</v>
      </c>
      <c r="M57" s="13">
        <v>0</v>
      </c>
      <c r="O57" s="13">
        <v>5442511932</v>
      </c>
      <c r="Q57" s="13">
        <v>0</v>
      </c>
      <c r="S57" s="13">
        <v>5442511932</v>
      </c>
      <c r="U57" s="15">
        <v>1.2282454256339561E-2</v>
      </c>
    </row>
    <row r="58" spans="1:21" ht="18.75" x14ac:dyDescent="0.25">
      <c r="A58" s="12" t="s">
        <v>192</v>
      </c>
      <c r="C58" s="13">
        <v>0</v>
      </c>
      <c r="E58" s="13">
        <v>-1237590533</v>
      </c>
      <c r="G58" s="13">
        <v>0</v>
      </c>
      <c r="I58" s="13">
        <v>-1237590533</v>
      </c>
      <c r="K58" s="15">
        <v>-3.7266841122891275E-2</v>
      </c>
      <c r="M58" s="13">
        <v>0</v>
      </c>
      <c r="O58" s="13">
        <v>-1237590533</v>
      </c>
      <c r="Q58" s="13">
        <v>0</v>
      </c>
      <c r="S58" s="13">
        <v>-1237590533</v>
      </c>
      <c r="U58" s="15">
        <v>-2.7929473191004106E-3</v>
      </c>
    </row>
    <row r="59" spans="1:21" ht="18.75" x14ac:dyDescent="0.25">
      <c r="A59" s="12" t="s">
        <v>161</v>
      </c>
      <c r="L59" s="14"/>
      <c r="M59" s="13">
        <v>0</v>
      </c>
      <c r="O59" s="13">
        <v>0</v>
      </c>
      <c r="Q59" s="13">
        <v>512437162</v>
      </c>
      <c r="S59" s="13">
        <v>512437162</v>
      </c>
      <c r="U59" s="15">
        <v>1.1564487281152487E-3</v>
      </c>
    </row>
    <row r="60" spans="1:21" ht="18.75" x14ac:dyDescent="0.25">
      <c r="A60" s="12" t="s">
        <v>162</v>
      </c>
      <c r="L60" s="14"/>
      <c r="M60" s="13">
        <v>0</v>
      </c>
      <c r="O60" s="13">
        <v>0</v>
      </c>
      <c r="Q60" s="13">
        <v>574103409</v>
      </c>
      <c r="S60" s="13">
        <v>574103409</v>
      </c>
      <c r="U60" s="15">
        <v>1.2956147726551465E-3</v>
      </c>
    </row>
    <row r="61" spans="1:21" ht="18.75" x14ac:dyDescent="0.25">
      <c r="A61" s="12" t="s">
        <v>193</v>
      </c>
      <c r="L61" s="14"/>
      <c r="M61" s="13">
        <v>0</v>
      </c>
      <c r="O61" s="13">
        <v>-761089</v>
      </c>
      <c r="Q61" s="13">
        <v>0</v>
      </c>
      <c r="S61" s="13">
        <v>-761089</v>
      </c>
      <c r="U61" s="15">
        <v>-1.7175967539069826E-6</v>
      </c>
    </row>
    <row r="62" spans="1:21" ht="18.75" x14ac:dyDescent="0.25">
      <c r="A62" s="12" t="s">
        <v>163</v>
      </c>
      <c r="L62" s="14"/>
      <c r="M62" s="13">
        <v>0</v>
      </c>
      <c r="O62" s="13">
        <v>0</v>
      </c>
      <c r="Q62" s="13">
        <v>1623926964</v>
      </c>
      <c r="S62" s="13">
        <v>1623926964</v>
      </c>
      <c r="U62" s="15">
        <v>3.6648167059942023E-3</v>
      </c>
    </row>
    <row r="63" spans="1:21" ht="18.75" x14ac:dyDescent="0.25">
      <c r="A63" s="12" t="s">
        <v>164</v>
      </c>
      <c r="L63" s="14"/>
      <c r="M63" s="13">
        <v>0</v>
      </c>
      <c r="O63" s="13">
        <v>0</v>
      </c>
      <c r="Q63" s="13">
        <v>69881155</v>
      </c>
      <c r="S63" s="13">
        <v>69881155</v>
      </c>
      <c r="U63" s="15">
        <v>1.5770513696462661E-4</v>
      </c>
    </row>
    <row r="64" spans="1:21" ht="18.75" x14ac:dyDescent="0.25">
      <c r="A64" s="12" t="s">
        <v>165</v>
      </c>
      <c r="L64" s="14"/>
      <c r="M64" s="13">
        <v>0</v>
      </c>
      <c r="O64" s="13">
        <v>0</v>
      </c>
      <c r="Q64" s="13">
        <v>99070637</v>
      </c>
      <c r="S64" s="13">
        <v>99070637</v>
      </c>
      <c r="U64" s="15">
        <v>2.2357885151236845E-4</v>
      </c>
    </row>
    <row r="65" spans="1:21" ht="18.75" x14ac:dyDescent="0.25">
      <c r="A65" s="12" t="s">
        <v>166</v>
      </c>
      <c r="L65" s="14"/>
      <c r="M65" s="13">
        <v>0</v>
      </c>
      <c r="O65" s="13">
        <v>0</v>
      </c>
      <c r="Q65" s="13">
        <v>2035783549</v>
      </c>
      <c r="S65" s="13">
        <v>2035783549</v>
      </c>
      <c r="U65" s="15">
        <v>4.5942790073429472E-3</v>
      </c>
    </row>
    <row r="66" spans="1:21" ht="18.75" x14ac:dyDescent="0.25">
      <c r="A66" s="12" t="s">
        <v>167</v>
      </c>
      <c r="L66" s="14"/>
      <c r="M66" s="13">
        <v>0</v>
      </c>
      <c r="O66" s="13">
        <v>0</v>
      </c>
      <c r="Q66" s="13">
        <v>151077083</v>
      </c>
      <c r="S66" s="13">
        <v>151077083</v>
      </c>
      <c r="U66" s="15">
        <v>3.4094502397293323E-4</v>
      </c>
    </row>
    <row r="67" spans="1:21" ht="18.75" x14ac:dyDescent="0.25">
      <c r="A67" s="12" t="s">
        <v>168</v>
      </c>
      <c r="L67" s="14"/>
      <c r="M67" s="13">
        <v>0</v>
      </c>
      <c r="O67" s="13">
        <v>0</v>
      </c>
      <c r="Q67" s="13">
        <v>286200960</v>
      </c>
      <c r="S67" s="13">
        <v>286200960</v>
      </c>
      <c r="U67" s="15">
        <v>6.4588745844580881E-4</v>
      </c>
    </row>
    <row r="68" spans="1:21" ht="18.75" x14ac:dyDescent="0.25">
      <c r="A68" s="12" t="s">
        <v>169</v>
      </c>
      <c r="L68" s="14"/>
      <c r="M68" s="13">
        <v>0</v>
      </c>
      <c r="O68" s="13">
        <v>0</v>
      </c>
      <c r="Q68" s="13">
        <v>3581144450</v>
      </c>
      <c r="S68" s="13">
        <v>3581144450</v>
      </c>
      <c r="U68" s="15">
        <v>8.0817908057953889E-3</v>
      </c>
    </row>
    <row r="69" spans="1:21" ht="18.75" x14ac:dyDescent="0.25">
      <c r="A69" s="12" t="s">
        <v>170</v>
      </c>
      <c r="L69" s="14"/>
      <c r="M69" s="13">
        <v>0</v>
      </c>
      <c r="O69" s="13">
        <v>0</v>
      </c>
      <c r="Q69" s="13">
        <v>125379427</v>
      </c>
      <c r="S69" s="13">
        <v>125379427</v>
      </c>
      <c r="U69" s="15">
        <v>2.8295152974477028E-4</v>
      </c>
    </row>
    <row r="70" spans="1:21" ht="18.75" x14ac:dyDescent="0.25">
      <c r="A70" s="12" t="s">
        <v>171</v>
      </c>
      <c r="L70" s="14"/>
      <c r="M70" s="13">
        <v>0</v>
      </c>
      <c r="O70" s="13">
        <v>0</v>
      </c>
      <c r="Q70" s="13">
        <v>18755661</v>
      </c>
      <c r="S70" s="13">
        <v>18755661</v>
      </c>
      <c r="U70" s="15">
        <v>4.2327063524738621E-5</v>
      </c>
    </row>
    <row r="71" spans="1:21" ht="18.75" x14ac:dyDescent="0.25">
      <c r="A71" s="12" t="s">
        <v>172</v>
      </c>
      <c r="L71" s="14"/>
      <c r="M71" s="13">
        <v>0</v>
      </c>
      <c r="O71" s="13">
        <v>0</v>
      </c>
      <c r="Q71" s="13">
        <v>4478725842</v>
      </c>
      <c r="S71" s="13">
        <v>4478725842</v>
      </c>
      <c r="U71" s="15">
        <v>1.0107418406859799E-2</v>
      </c>
    </row>
    <row r="72" spans="1:21" ht="18.75" x14ac:dyDescent="0.25">
      <c r="A72" s="12" t="s">
        <v>173</v>
      </c>
      <c r="L72" s="14"/>
      <c r="M72" s="13">
        <v>0</v>
      </c>
      <c r="O72" s="13">
        <v>0</v>
      </c>
      <c r="Q72" s="13">
        <v>105772276</v>
      </c>
      <c r="S72" s="13">
        <v>105772276</v>
      </c>
      <c r="U72" s="15">
        <v>2.3870285592217657E-4</v>
      </c>
    </row>
    <row r="73" spans="1:21" ht="18.75" x14ac:dyDescent="0.25">
      <c r="A73" s="12" t="s">
        <v>174</v>
      </c>
      <c r="L73" s="14"/>
      <c r="M73" s="13">
        <v>0</v>
      </c>
      <c r="O73" s="13">
        <v>0</v>
      </c>
      <c r="Q73" s="13">
        <v>702230725</v>
      </c>
      <c r="S73" s="13">
        <v>702230725</v>
      </c>
      <c r="U73" s="15">
        <v>1.5847676339478655E-3</v>
      </c>
    </row>
    <row r="74" spans="1:21" ht="18.75" x14ac:dyDescent="0.25">
      <c r="A74" s="12" t="s">
        <v>175</v>
      </c>
      <c r="L74" s="14"/>
      <c r="M74" s="13">
        <v>0</v>
      </c>
      <c r="O74" s="13">
        <v>0</v>
      </c>
      <c r="Q74" s="13">
        <v>5543124418</v>
      </c>
      <c r="S74" s="13">
        <v>5543124418</v>
      </c>
      <c r="U74" s="15">
        <v>1.2509512694125565E-2</v>
      </c>
    </row>
    <row r="75" spans="1:21" ht="18.75" x14ac:dyDescent="0.25">
      <c r="A75" s="12" t="s">
        <v>176</v>
      </c>
      <c r="L75" s="14"/>
      <c r="M75" s="13">
        <v>0</v>
      </c>
      <c r="O75" s="13">
        <v>0</v>
      </c>
      <c r="Q75" s="13">
        <v>735584659</v>
      </c>
      <c r="S75" s="13">
        <v>735584659</v>
      </c>
      <c r="U75" s="15">
        <v>1.6600395256299522E-3</v>
      </c>
    </row>
    <row r="76" spans="1:21" ht="18.75" x14ac:dyDescent="0.25">
      <c r="A76" s="16" t="s">
        <v>74</v>
      </c>
      <c r="C76" s="16">
        <f>SUM(C9:$C$75)</f>
        <v>14202291740</v>
      </c>
      <c r="E76" s="16">
        <f>SUM(E9:$E$75)</f>
        <v>-24731464583</v>
      </c>
      <c r="G76" s="16">
        <f>SUM(G9:$G$75)</f>
        <v>43328461843</v>
      </c>
      <c r="I76" s="16">
        <f>SUM(I9:$I$75)</f>
        <v>32799289000</v>
      </c>
      <c r="K76" s="17">
        <f>SUM(K9:$K$75)</f>
        <v>0.98766583899425753</v>
      </c>
      <c r="M76" s="16">
        <f>SUM(M9:$M$75)</f>
        <v>14248628129</v>
      </c>
      <c r="O76" s="16">
        <f>SUM(O9:$O$75)</f>
        <v>361276025577</v>
      </c>
      <c r="Q76" s="16">
        <f>SUM(Q9:$Q$75)</f>
        <v>67047762518</v>
      </c>
      <c r="S76" s="16">
        <f>SUM(S9:$S$75)</f>
        <v>442572416224</v>
      </c>
      <c r="U76" s="17">
        <f>SUM(U9:$U$75)</f>
        <v>0.99878062286422808</v>
      </c>
    </row>
    <row r="77" spans="1:21" ht="18.75" x14ac:dyDescent="0.25">
      <c r="C77" s="18"/>
      <c r="E77" s="18"/>
      <c r="G77" s="18"/>
      <c r="I77" s="18"/>
      <c r="K77" s="18"/>
      <c r="M77" s="18"/>
      <c r="O77" s="18"/>
      <c r="Q77" s="18"/>
      <c r="S77" s="18"/>
      <c r="U77" s="18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A5" sqref="A5:Q5"/>
    </sheetView>
  </sheetViews>
  <sheetFormatPr defaultRowHeight="18" x14ac:dyDescent="0.25"/>
  <cols>
    <col min="1" max="1" width="21.28515625" style="5" customWidth="1"/>
    <col min="2" max="2" width="1.42578125" style="5" customWidth="1"/>
    <col min="3" max="3" width="17" style="5" customWidth="1"/>
    <col min="4" max="4" width="1.42578125" style="5" customWidth="1"/>
    <col min="5" max="5" width="17" style="5" customWidth="1"/>
    <col min="6" max="6" width="1.42578125" style="5" customWidth="1"/>
    <col min="7" max="7" width="17" style="5" customWidth="1"/>
    <col min="8" max="8" width="1.42578125" style="5" customWidth="1"/>
    <col min="9" max="9" width="17" style="5" customWidth="1"/>
    <col min="10" max="10" width="1.42578125" style="5" customWidth="1"/>
    <col min="11" max="11" width="17" style="5" customWidth="1"/>
    <col min="12" max="12" width="1.42578125" style="5" customWidth="1"/>
    <col min="13" max="13" width="17" style="5" customWidth="1"/>
    <col min="14" max="14" width="1.42578125" style="5" customWidth="1"/>
    <col min="15" max="15" width="17" style="5" customWidth="1"/>
    <col min="16" max="16" width="1.42578125" style="5" customWidth="1"/>
    <col min="17" max="17" width="17" style="5" customWidth="1"/>
    <col min="18" max="16384" width="9.140625" style="5"/>
  </cols>
  <sheetData>
    <row r="1" spans="1:17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0.100000000000001" customHeight="1" x14ac:dyDescent="0.25">
      <c r="A2" s="3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5" spans="1:17" ht="21" x14ac:dyDescent="0.25">
      <c r="A5" s="27" t="s">
        <v>194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21" x14ac:dyDescent="0.25">
      <c r="C7" s="6" t="s">
        <v>141</v>
      </c>
      <c r="D7" s="7"/>
      <c r="E7" s="7"/>
      <c r="F7" s="7"/>
      <c r="G7" s="7"/>
      <c r="H7" s="7"/>
      <c r="I7" s="7"/>
      <c r="J7" s="7"/>
      <c r="K7" s="7"/>
      <c r="M7" s="6" t="s">
        <v>7</v>
      </c>
      <c r="N7" s="7"/>
      <c r="O7" s="7"/>
      <c r="P7" s="7"/>
      <c r="Q7" s="7"/>
    </row>
    <row r="8" spans="1:17" ht="21" x14ac:dyDescent="0.25">
      <c r="C8" s="20" t="s">
        <v>195</v>
      </c>
      <c r="E8" s="20" t="s">
        <v>182</v>
      </c>
      <c r="G8" s="20" t="s">
        <v>183</v>
      </c>
      <c r="I8" s="20" t="s">
        <v>74</v>
      </c>
      <c r="K8" s="20" t="s">
        <v>195</v>
      </c>
      <c r="M8" s="20" t="s">
        <v>182</v>
      </c>
      <c r="O8" s="20" t="s">
        <v>183</v>
      </c>
      <c r="Q8" s="20" t="s">
        <v>74</v>
      </c>
    </row>
    <row r="9" spans="1:17" ht="18.75" x14ac:dyDescent="0.25">
      <c r="A9" s="16" t="s">
        <v>74</v>
      </c>
      <c r="C9" s="16">
        <f>SUM($C$8)</f>
        <v>0</v>
      </c>
      <c r="E9" s="16">
        <f>SUM($E$8)</f>
        <v>0</v>
      </c>
      <c r="G9" s="16">
        <f>SUM($G$8)</f>
        <v>0</v>
      </c>
      <c r="I9" s="16">
        <f>SUM($I$8)</f>
        <v>0</v>
      </c>
      <c r="K9" s="16">
        <f>SUM($K$8)</f>
        <v>0</v>
      </c>
      <c r="M9" s="16">
        <f>SUM($M$8)</f>
        <v>0</v>
      </c>
      <c r="O9" s="16">
        <f>SUM($O$8)</f>
        <v>0</v>
      </c>
      <c r="Q9" s="16">
        <f>SUM($Q$8)</f>
        <v>0</v>
      </c>
    </row>
    <row r="10" spans="1:17" ht="18.75" x14ac:dyDescent="0.25">
      <c r="C10" s="18"/>
      <c r="E10" s="18"/>
      <c r="G10" s="18"/>
      <c r="I10" s="18"/>
      <c r="K10" s="18"/>
      <c r="M10" s="18"/>
      <c r="O10" s="18"/>
      <c r="Q10" s="18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A5" sqref="A5:K5"/>
    </sheetView>
  </sheetViews>
  <sheetFormatPr defaultRowHeight="18" x14ac:dyDescent="0.25"/>
  <cols>
    <col min="1" max="1" width="25.5703125" style="5" customWidth="1"/>
    <col min="2" max="2" width="1.42578125" style="5" customWidth="1"/>
    <col min="3" max="3" width="17" style="5" customWidth="1"/>
    <col min="4" max="4" width="1.42578125" style="5" customWidth="1"/>
    <col min="5" max="5" width="17" style="5" customWidth="1"/>
    <col min="6" max="6" width="1.42578125" style="5" customWidth="1"/>
    <col min="7" max="7" width="14.140625" style="5" customWidth="1"/>
    <col min="8" max="8" width="1.42578125" style="5" customWidth="1"/>
    <col min="9" max="9" width="17" style="5" customWidth="1"/>
    <col min="10" max="10" width="1.42578125" style="5" customWidth="1"/>
    <col min="11" max="11" width="14.140625" style="5" customWidth="1"/>
    <col min="12" max="16384" width="9.140625" style="5"/>
  </cols>
  <sheetData>
    <row r="1" spans="1:11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0.100000000000001" customHeight="1" x14ac:dyDescent="0.25">
      <c r="A2" s="3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5" spans="1:11" ht="21" x14ac:dyDescent="0.25">
      <c r="A5" s="27" t="s">
        <v>196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7" spans="1:11" ht="21" x14ac:dyDescent="0.25">
      <c r="A7" s="6" t="s">
        <v>197</v>
      </c>
      <c r="B7" s="7"/>
      <c r="C7" s="7"/>
      <c r="E7" s="6" t="s">
        <v>141</v>
      </c>
      <c r="F7" s="7"/>
      <c r="G7" s="7"/>
      <c r="I7" s="6" t="s">
        <v>7</v>
      </c>
      <c r="J7" s="7"/>
      <c r="K7" s="7"/>
    </row>
    <row r="8" spans="1:11" ht="42" x14ac:dyDescent="0.25">
      <c r="A8" s="20" t="s">
        <v>198</v>
      </c>
      <c r="C8" s="20" t="s">
        <v>101</v>
      </c>
      <c r="E8" s="20" t="s">
        <v>199</v>
      </c>
      <c r="G8" s="20" t="s">
        <v>200</v>
      </c>
      <c r="I8" s="20" t="s">
        <v>199</v>
      </c>
      <c r="K8" s="20" t="s">
        <v>200</v>
      </c>
    </row>
    <row r="9" spans="1:11" ht="18.75" x14ac:dyDescent="0.25">
      <c r="A9" s="12" t="s">
        <v>201</v>
      </c>
      <c r="C9" s="14" t="s">
        <v>114</v>
      </c>
      <c r="E9" s="13">
        <v>64627</v>
      </c>
      <c r="G9" s="15">
        <f>E9/E10</f>
        <v>1</v>
      </c>
      <c r="I9" s="13">
        <v>136744</v>
      </c>
      <c r="K9" s="15">
        <f>I9/I10</f>
        <v>1</v>
      </c>
    </row>
    <row r="10" spans="1:11" ht="18.75" x14ac:dyDescent="0.25">
      <c r="A10" s="16" t="s">
        <v>74</v>
      </c>
      <c r="E10" s="16">
        <f>SUM(E9:$E$9)</f>
        <v>64627</v>
      </c>
      <c r="G10" s="17">
        <f>SUM(G9:$G$9)</f>
        <v>1</v>
      </c>
      <c r="I10" s="16">
        <f>SUM(I9:$I$9)</f>
        <v>136744</v>
      </c>
      <c r="K10" s="17">
        <f>SUM(K9:$K$9)</f>
        <v>1</v>
      </c>
    </row>
    <row r="11" spans="1:11" ht="18.75" x14ac:dyDescent="0.25">
      <c r="E11" s="18"/>
      <c r="G11" s="18"/>
      <c r="I11" s="18"/>
      <c r="K11" s="18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tabSelected="1" workbookViewId="0">
      <selection activeCell="I13" sqref="I13"/>
    </sheetView>
  </sheetViews>
  <sheetFormatPr defaultRowHeight="18" x14ac:dyDescent="0.25"/>
  <cols>
    <col min="1" max="1" width="25.5703125" style="5" customWidth="1"/>
    <col min="2" max="2" width="1.42578125" style="5" customWidth="1"/>
    <col min="3" max="3" width="18.42578125" style="5" customWidth="1"/>
    <col min="4" max="4" width="1.42578125" style="5" customWidth="1"/>
    <col min="5" max="5" width="18.42578125" style="5" customWidth="1"/>
    <col min="6" max="16384" width="9.140625" style="5"/>
  </cols>
  <sheetData>
    <row r="1" spans="1:5" ht="20.100000000000001" customHeight="1" x14ac:dyDescent="0.25">
      <c r="A1" s="3" t="s">
        <v>0</v>
      </c>
      <c r="B1" s="4"/>
      <c r="C1" s="4"/>
      <c r="D1" s="4"/>
      <c r="E1" s="4"/>
    </row>
    <row r="2" spans="1:5" ht="20.100000000000001" customHeight="1" x14ac:dyDescent="0.25">
      <c r="A2" s="3" t="s">
        <v>125</v>
      </c>
      <c r="B2" s="4"/>
      <c r="C2" s="4"/>
      <c r="D2" s="4"/>
      <c r="E2" s="4"/>
    </row>
    <row r="3" spans="1:5" ht="20.100000000000001" customHeight="1" x14ac:dyDescent="0.25">
      <c r="A3" s="3" t="s">
        <v>2</v>
      </c>
      <c r="B3" s="4"/>
      <c r="C3" s="4"/>
      <c r="D3" s="4"/>
      <c r="E3" s="4"/>
    </row>
    <row r="5" spans="1:5" ht="21" x14ac:dyDescent="0.25">
      <c r="A5" s="27" t="s">
        <v>202</v>
      </c>
      <c r="B5" s="28"/>
      <c r="C5" s="28"/>
      <c r="D5" s="28"/>
      <c r="E5" s="28"/>
    </row>
    <row r="7" spans="1:5" ht="21" x14ac:dyDescent="0.25">
      <c r="C7" s="19" t="s">
        <v>141</v>
      </c>
      <c r="E7" s="19" t="s">
        <v>7</v>
      </c>
    </row>
    <row r="8" spans="1:5" ht="21" x14ac:dyDescent="0.25">
      <c r="A8" s="20" t="s">
        <v>137</v>
      </c>
      <c r="C8" s="20" t="s">
        <v>105</v>
      </c>
      <c r="E8" s="20" t="s">
        <v>105</v>
      </c>
    </row>
    <row r="9" spans="1:5" ht="18.75" x14ac:dyDescent="0.25">
      <c r="A9" s="12" t="s">
        <v>203</v>
      </c>
      <c r="C9" s="13">
        <v>409539204</v>
      </c>
      <c r="E9" s="13">
        <v>540184797</v>
      </c>
    </row>
    <row r="10" spans="1:5" ht="18.75" x14ac:dyDescent="0.25">
      <c r="A10" s="16" t="s">
        <v>74</v>
      </c>
      <c r="C10" s="16">
        <f>SUM(C9:$C$9)</f>
        <v>409539204</v>
      </c>
      <c r="E10" s="16">
        <f>SUM(E9:$E$9)</f>
        <v>540184797</v>
      </c>
    </row>
    <row r="11" spans="1:5" ht="18.75" x14ac:dyDescent="0.25">
      <c r="C11" s="18"/>
      <c r="E11" s="1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9"/>
  <sheetViews>
    <sheetView rightToLeft="1" workbookViewId="0">
      <selection activeCell="A5" sqref="A5:W5"/>
    </sheetView>
  </sheetViews>
  <sheetFormatPr defaultRowHeight="18" x14ac:dyDescent="0.25"/>
  <cols>
    <col min="1" max="1" width="23.5703125" style="5" customWidth="1"/>
    <col min="2" max="2" width="1.42578125" style="5" customWidth="1"/>
    <col min="3" max="3" width="12.7109375" style="5" customWidth="1"/>
    <col min="4" max="4" width="1.42578125" style="5" customWidth="1"/>
    <col min="5" max="5" width="20.7109375" style="5" customWidth="1"/>
    <col min="6" max="6" width="1.42578125" style="5" customWidth="1"/>
    <col min="7" max="7" width="20.85546875" style="5" customWidth="1"/>
    <col min="8" max="8" width="1.42578125" style="5" customWidth="1"/>
    <col min="9" max="9" width="11.42578125" style="5" customWidth="1"/>
    <col min="10" max="10" width="17" style="5" customWidth="1"/>
    <col min="11" max="11" width="1.42578125" style="5" customWidth="1"/>
    <col min="12" max="12" width="11.42578125" style="5" customWidth="1"/>
    <col min="13" max="13" width="17" style="5" customWidth="1"/>
    <col min="14" max="14" width="1.42578125" style="5" customWidth="1"/>
    <col min="15" max="15" width="12.7109375" style="5" customWidth="1"/>
    <col min="16" max="16" width="1.42578125" style="5" customWidth="1"/>
    <col min="17" max="17" width="11.42578125" style="5" customWidth="1"/>
    <col min="18" max="18" width="1.42578125" style="5" customWidth="1"/>
    <col min="19" max="19" width="18.5703125" style="5" customWidth="1"/>
    <col min="20" max="20" width="1.42578125" style="5" customWidth="1"/>
    <col min="21" max="21" width="19.140625" style="5" customWidth="1"/>
    <col min="22" max="22" width="1.42578125" style="5" customWidth="1"/>
    <col min="23" max="23" width="8.5703125" style="5" customWidth="1"/>
    <col min="24" max="16384" width="9.140625" style="5"/>
  </cols>
  <sheetData>
    <row r="1" spans="1:23" ht="26.25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6.2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6.25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5" spans="1:23" ht="21" x14ac:dyDescent="0.55000000000000004">
      <c r="A5" s="25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21" x14ac:dyDescent="0.55000000000000004">
      <c r="A6" s="25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8" spans="1:23" ht="21" x14ac:dyDescent="0.25">
      <c r="C8" s="6" t="s">
        <v>5</v>
      </c>
      <c r="D8" s="7"/>
      <c r="E8" s="7"/>
      <c r="F8" s="7"/>
      <c r="G8" s="7"/>
      <c r="I8" s="6" t="s">
        <v>6</v>
      </c>
      <c r="J8" s="7"/>
      <c r="K8" s="7"/>
      <c r="L8" s="7"/>
      <c r="M8" s="7"/>
      <c r="O8" s="6" t="s">
        <v>7</v>
      </c>
      <c r="P8" s="7"/>
      <c r="Q8" s="7"/>
      <c r="R8" s="7"/>
      <c r="S8" s="7"/>
      <c r="T8" s="7"/>
      <c r="U8" s="7"/>
      <c r="V8" s="7"/>
      <c r="W8" s="7"/>
    </row>
    <row r="9" spans="1:23" ht="18.75" x14ac:dyDescent="0.25">
      <c r="A9" s="8" t="s">
        <v>8</v>
      </c>
      <c r="C9" s="8" t="s">
        <v>9</v>
      </c>
      <c r="E9" s="8" t="s">
        <v>10</v>
      </c>
      <c r="G9" s="8" t="s">
        <v>11</v>
      </c>
      <c r="I9" s="8" t="s">
        <v>12</v>
      </c>
      <c r="J9" s="4"/>
      <c r="L9" s="8" t="s">
        <v>13</v>
      </c>
      <c r="M9" s="4"/>
      <c r="O9" s="8" t="s">
        <v>9</v>
      </c>
      <c r="Q9" s="9" t="s">
        <v>14</v>
      </c>
      <c r="S9" s="8" t="s">
        <v>10</v>
      </c>
      <c r="U9" s="8" t="s">
        <v>11</v>
      </c>
      <c r="W9" s="9" t="s">
        <v>15</v>
      </c>
    </row>
    <row r="10" spans="1:23" ht="18.75" x14ac:dyDescent="0.25">
      <c r="A10" s="10"/>
      <c r="C10" s="10"/>
      <c r="E10" s="10"/>
      <c r="G10" s="10"/>
      <c r="I10" s="11" t="s">
        <v>9</v>
      </c>
      <c r="J10" s="11" t="s">
        <v>10</v>
      </c>
      <c r="L10" s="11" t="s">
        <v>9</v>
      </c>
      <c r="M10" s="11" t="s">
        <v>16</v>
      </c>
      <c r="O10" s="10"/>
      <c r="Q10" s="10"/>
      <c r="S10" s="10"/>
      <c r="U10" s="10"/>
      <c r="W10" s="10"/>
    </row>
    <row r="11" spans="1:23" ht="37.5" x14ac:dyDescent="0.25">
      <c r="A11" s="12" t="s">
        <v>17</v>
      </c>
      <c r="C11" s="13">
        <v>50000</v>
      </c>
      <c r="E11" s="13">
        <v>137031783</v>
      </c>
      <c r="G11" s="13">
        <v>129966200</v>
      </c>
      <c r="N11" s="14"/>
      <c r="O11" s="13">
        <v>50000</v>
      </c>
      <c r="Q11" s="13">
        <v>2600</v>
      </c>
      <c r="S11" s="13">
        <v>137031783</v>
      </c>
      <c r="U11" s="13">
        <v>129966200</v>
      </c>
      <c r="W11" s="15">
        <v>3.9746372641008703E-5</v>
      </c>
    </row>
    <row r="12" spans="1:23" ht="37.5" x14ac:dyDescent="0.25">
      <c r="A12" s="12" t="s">
        <v>18</v>
      </c>
      <c r="C12" s="13">
        <v>60000</v>
      </c>
      <c r="E12" s="13">
        <v>114026448</v>
      </c>
      <c r="G12" s="13">
        <v>98314432</v>
      </c>
      <c r="N12" s="14"/>
      <c r="O12" s="13">
        <v>60000</v>
      </c>
      <c r="Q12" s="13">
        <v>1639</v>
      </c>
      <c r="S12" s="13">
        <v>114026448</v>
      </c>
      <c r="U12" s="13">
        <v>98314432</v>
      </c>
      <c r="W12" s="15">
        <v>3.0066602318611382E-5</v>
      </c>
    </row>
    <row r="13" spans="1:23" ht="18.75" x14ac:dyDescent="0.25">
      <c r="A13" s="12" t="s">
        <v>19</v>
      </c>
      <c r="H13" s="14"/>
      <c r="I13" s="13">
        <v>5727148</v>
      </c>
      <c r="J13" s="13">
        <v>28555211564</v>
      </c>
      <c r="L13" s="13">
        <v>0</v>
      </c>
      <c r="M13" s="13">
        <v>0</v>
      </c>
      <c r="O13" s="13">
        <v>5727148</v>
      </c>
      <c r="Q13" s="13">
        <v>4635</v>
      </c>
      <c r="S13" s="13">
        <v>28555211564</v>
      </c>
      <c r="U13" s="13">
        <v>26387386261</v>
      </c>
      <c r="W13" s="15">
        <v>8.0698126693858827E-3</v>
      </c>
    </row>
    <row r="14" spans="1:23" ht="18.75" x14ac:dyDescent="0.25">
      <c r="A14" s="12" t="s">
        <v>20</v>
      </c>
      <c r="C14" s="13">
        <v>8830000</v>
      </c>
      <c r="E14" s="13">
        <v>29251426586</v>
      </c>
      <c r="G14" s="13">
        <v>36286025841</v>
      </c>
      <c r="I14" s="13">
        <v>0</v>
      </c>
      <c r="J14" s="13">
        <v>0</v>
      </c>
      <c r="L14" s="13">
        <v>2830000</v>
      </c>
      <c r="M14" s="13">
        <v>11617065833</v>
      </c>
      <c r="O14" s="13">
        <v>6000000</v>
      </c>
      <c r="Q14" s="13">
        <v>3664</v>
      </c>
      <c r="S14" s="13">
        <v>19876394056</v>
      </c>
      <c r="U14" s="13">
        <v>21853195200</v>
      </c>
      <c r="W14" s="15">
        <v>6.6831625439222105E-3</v>
      </c>
    </row>
    <row r="15" spans="1:23" ht="18.75" x14ac:dyDescent="0.25">
      <c r="A15" s="12" t="s">
        <v>21</v>
      </c>
      <c r="C15" s="13">
        <v>49050000</v>
      </c>
      <c r="E15" s="13">
        <v>27853724179</v>
      </c>
      <c r="G15" s="13">
        <v>258661999012</v>
      </c>
      <c r="N15" s="14"/>
      <c r="O15" s="13">
        <v>49050000</v>
      </c>
      <c r="Q15" s="13">
        <v>5350</v>
      </c>
      <c r="S15" s="13">
        <v>27853724179</v>
      </c>
      <c r="U15" s="13">
        <v>260856115875</v>
      </c>
      <c r="W15" s="15">
        <v>7.9775236848148953E-2</v>
      </c>
    </row>
    <row r="16" spans="1:23" ht="18.75" x14ac:dyDescent="0.25">
      <c r="A16" s="12" t="s">
        <v>22</v>
      </c>
      <c r="C16" s="13">
        <v>3655000</v>
      </c>
      <c r="E16" s="13">
        <v>6500084278</v>
      </c>
      <c r="G16" s="13">
        <v>9362892337</v>
      </c>
      <c r="I16" s="13">
        <v>2000000</v>
      </c>
      <c r="J16" s="13">
        <v>5963528990</v>
      </c>
      <c r="L16" s="13">
        <v>0</v>
      </c>
      <c r="M16" s="13">
        <v>0</v>
      </c>
      <c r="O16" s="13">
        <v>5655000</v>
      </c>
      <c r="Q16" s="13">
        <v>2933</v>
      </c>
      <c r="S16" s="13">
        <v>12463613268</v>
      </c>
      <c r="U16" s="13">
        <v>16487427616</v>
      </c>
      <c r="W16" s="15">
        <v>5.04219898648413E-3</v>
      </c>
    </row>
    <row r="17" spans="1:23" ht="18.75" x14ac:dyDescent="0.25">
      <c r="A17" s="12" t="s">
        <v>23</v>
      </c>
      <c r="C17" s="13">
        <v>76814487</v>
      </c>
      <c r="E17" s="13">
        <v>61936401894</v>
      </c>
      <c r="G17" s="13">
        <v>302909967663</v>
      </c>
      <c r="I17" s="13">
        <v>0</v>
      </c>
      <c r="J17" s="13">
        <v>0</v>
      </c>
      <c r="L17" s="13">
        <v>4900000</v>
      </c>
      <c r="M17" s="13">
        <v>23144545157</v>
      </c>
      <c r="O17" s="13">
        <v>71914487</v>
      </c>
      <c r="Q17" s="13">
        <v>4765</v>
      </c>
      <c r="S17" s="13">
        <v>57985475693</v>
      </c>
      <c r="U17" s="13">
        <v>340633628998</v>
      </c>
      <c r="W17" s="15">
        <v>0.10417286303834086</v>
      </c>
    </row>
    <row r="18" spans="1:23" ht="18.75" x14ac:dyDescent="0.25">
      <c r="A18" s="12" t="s">
        <v>24</v>
      </c>
      <c r="C18" s="13">
        <v>38555</v>
      </c>
      <c r="E18" s="13">
        <v>558006210</v>
      </c>
      <c r="G18" s="13">
        <v>443082236</v>
      </c>
      <c r="N18" s="14"/>
      <c r="O18" s="13">
        <v>38555</v>
      </c>
      <c r="Q18" s="13">
        <v>11581</v>
      </c>
      <c r="S18" s="13">
        <v>558006210</v>
      </c>
      <c r="U18" s="13">
        <v>443082236</v>
      </c>
      <c r="W18" s="15">
        <v>1.3550378223466843E-4</v>
      </c>
    </row>
    <row r="19" spans="1:23" ht="18.75" x14ac:dyDescent="0.25">
      <c r="A19" s="12" t="s">
        <v>25</v>
      </c>
      <c r="C19" s="13">
        <v>1143856</v>
      </c>
      <c r="E19" s="13">
        <v>2828483535</v>
      </c>
      <c r="G19" s="13">
        <v>4335571867</v>
      </c>
      <c r="N19" s="14"/>
      <c r="O19" s="13">
        <v>1143856</v>
      </c>
      <c r="Q19" s="13">
        <v>3596</v>
      </c>
      <c r="S19" s="13">
        <v>2828483535</v>
      </c>
      <c r="U19" s="13">
        <v>4088832004</v>
      </c>
      <c r="W19" s="15">
        <v>1.2504500439150055E-3</v>
      </c>
    </row>
    <row r="20" spans="1:23" ht="18.75" x14ac:dyDescent="0.25">
      <c r="A20" s="12" t="s">
        <v>26</v>
      </c>
      <c r="H20" s="14"/>
      <c r="I20" s="13">
        <v>8000000</v>
      </c>
      <c r="J20" s="13">
        <v>22409660154</v>
      </c>
      <c r="L20" s="13">
        <v>2000000</v>
      </c>
      <c r="M20" s="13">
        <v>6302458101</v>
      </c>
      <c r="O20" s="13">
        <v>6000000</v>
      </c>
      <c r="Q20" s="13">
        <v>2642</v>
      </c>
      <c r="S20" s="13">
        <v>16807245115</v>
      </c>
      <c r="U20" s="13">
        <v>15757680600</v>
      </c>
      <c r="W20" s="15">
        <v>4.819027140022511E-3</v>
      </c>
    </row>
    <row r="21" spans="1:23" ht="18.75" x14ac:dyDescent="0.25">
      <c r="A21" s="12" t="s">
        <v>27</v>
      </c>
      <c r="H21" s="14"/>
      <c r="I21" s="13">
        <v>4400000</v>
      </c>
      <c r="J21" s="13">
        <v>19608409112</v>
      </c>
      <c r="L21" s="13">
        <v>0</v>
      </c>
      <c r="M21" s="13">
        <v>0</v>
      </c>
      <c r="O21" s="13">
        <v>4400000</v>
      </c>
      <c r="Q21" s="13">
        <v>4182</v>
      </c>
      <c r="S21" s="13">
        <v>19608409112</v>
      </c>
      <c r="U21" s="13">
        <v>18291315240</v>
      </c>
      <c r="W21" s="15">
        <v>5.593865417494715E-3</v>
      </c>
    </row>
    <row r="22" spans="1:23" ht="18.75" x14ac:dyDescent="0.25">
      <c r="A22" s="12" t="s">
        <v>28</v>
      </c>
      <c r="C22" s="13">
        <v>351033</v>
      </c>
      <c r="E22" s="13">
        <v>968342825</v>
      </c>
      <c r="G22" s="13">
        <v>1116621932</v>
      </c>
      <c r="N22" s="14"/>
      <c r="O22" s="13">
        <v>351033</v>
      </c>
      <c r="Q22" s="13">
        <v>2951</v>
      </c>
      <c r="S22" s="13">
        <v>968342825</v>
      </c>
      <c r="U22" s="13">
        <v>1029734788</v>
      </c>
      <c r="W22" s="15">
        <v>3.1491435931232969E-4</v>
      </c>
    </row>
    <row r="23" spans="1:23" ht="37.5" x14ac:dyDescent="0.25">
      <c r="A23" s="12" t="s">
        <v>29</v>
      </c>
      <c r="C23" s="13">
        <v>70247</v>
      </c>
      <c r="E23" s="13">
        <v>70310779</v>
      </c>
      <c r="G23" s="13">
        <v>69829030</v>
      </c>
      <c r="N23" s="14"/>
      <c r="O23" s="13">
        <v>70247</v>
      </c>
      <c r="Q23" s="13">
        <v>1000</v>
      </c>
      <c r="S23" s="13">
        <v>70310779</v>
      </c>
      <c r="U23" s="13">
        <v>69829030</v>
      </c>
      <c r="W23" s="15">
        <v>2.1355172710598418E-5</v>
      </c>
    </row>
    <row r="24" spans="1:23" ht="18.75" x14ac:dyDescent="0.25">
      <c r="A24" s="12" t="s">
        <v>30</v>
      </c>
      <c r="C24" s="13">
        <v>2000000</v>
      </c>
      <c r="E24" s="13">
        <v>5734319475</v>
      </c>
      <c r="G24" s="13">
        <v>8304293700</v>
      </c>
      <c r="N24" s="14"/>
      <c r="O24" s="13">
        <v>2000000</v>
      </c>
      <c r="Q24" s="13">
        <v>4753</v>
      </c>
      <c r="S24" s="13">
        <v>5734319475</v>
      </c>
      <c r="U24" s="13">
        <v>9449439300</v>
      </c>
      <c r="W24" s="15">
        <v>2.8898354777349223E-3</v>
      </c>
    </row>
    <row r="25" spans="1:23" ht="18.75" x14ac:dyDescent="0.25">
      <c r="A25" s="12" t="s">
        <v>31</v>
      </c>
      <c r="H25" s="14"/>
      <c r="I25" s="13">
        <v>1600000</v>
      </c>
      <c r="J25" s="13">
        <v>5254471545</v>
      </c>
      <c r="L25" s="13">
        <v>0</v>
      </c>
      <c r="M25" s="13">
        <v>0</v>
      </c>
      <c r="O25" s="13">
        <v>1600000</v>
      </c>
      <c r="Q25" s="13">
        <v>2779</v>
      </c>
      <c r="S25" s="13">
        <v>5254471545</v>
      </c>
      <c r="U25" s="13">
        <v>4419943920</v>
      </c>
      <c r="W25" s="15">
        <v>1.3517109686724761E-3</v>
      </c>
    </row>
    <row r="26" spans="1:23" ht="18.75" x14ac:dyDescent="0.25">
      <c r="A26" s="12" t="s">
        <v>32</v>
      </c>
      <c r="C26" s="13">
        <v>141057</v>
      </c>
      <c r="E26" s="13">
        <v>5304006994</v>
      </c>
      <c r="G26" s="13">
        <v>6569199753</v>
      </c>
      <c r="I26" s="13">
        <v>0</v>
      </c>
      <c r="J26" s="13">
        <v>0</v>
      </c>
      <c r="L26" s="13">
        <v>100000</v>
      </c>
      <c r="M26" s="13">
        <v>4806599326</v>
      </c>
      <c r="O26" s="13">
        <v>41057</v>
      </c>
      <c r="Q26" s="13">
        <v>48200</v>
      </c>
      <c r="S26" s="13">
        <v>1543819982</v>
      </c>
      <c r="U26" s="13">
        <v>1967172663</v>
      </c>
      <c r="W26" s="15">
        <v>6.0160239902992804E-4</v>
      </c>
    </row>
    <row r="27" spans="1:23" ht="18.75" x14ac:dyDescent="0.25">
      <c r="A27" s="12" t="s">
        <v>33</v>
      </c>
      <c r="C27" s="13">
        <v>8279</v>
      </c>
      <c r="E27" s="13">
        <v>118373098</v>
      </c>
      <c r="G27" s="13">
        <v>193151997</v>
      </c>
      <c r="N27" s="14"/>
      <c r="O27" s="13">
        <v>8279</v>
      </c>
      <c r="Q27" s="13">
        <v>21350</v>
      </c>
      <c r="S27" s="13">
        <v>118373098</v>
      </c>
      <c r="U27" s="13">
        <v>175704948</v>
      </c>
      <c r="W27" s="15">
        <v>5.3734235040164731E-5</v>
      </c>
    </row>
    <row r="28" spans="1:23" ht="18.75" x14ac:dyDescent="0.25">
      <c r="A28" s="12" t="s">
        <v>34</v>
      </c>
      <c r="C28" s="13">
        <v>2000000</v>
      </c>
      <c r="E28" s="13">
        <v>11290242127</v>
      </c>
      <c r="G28" s="13">
        <v>8507079900</v>
      </c>
      <c r="N28" s="14"/>
      <c r="O28" s="13">
        <v>2000000</v>
      </c>
      <c r="Q28" s="13">
        <v>3979</v>
      </c>
      <c r="S28" s="13">
        <v>11290242127</v>
      </c>
      <c r="U28" s="13">
        <v>7910649900</v>
      </c>
      <c r="W28" s="15">
        <v>2.4192416086486969E-3</v>
      </c>
    </row>
    <row r="29" spans="1:23" ht="18.75" x14ac:dyDescent="0.25">
      <c r="A29" s="12" t="s">
        <v>35</v>
      </c>
      <c r="C29" s="13">
        <v>2321301</v>
      </c>
      <c r="E29" s="13">
        <v>8808136324</v>
      </c>
      <c r="G29" s="13">
        <v>16106275028</v>
      </c>
      <c r="N29" s="14"/>
      <c r="O29" s="13">
        <v>2321301</v>
      </c>
      <c r="Q29" s="13">
        <v>8300</v>
      </c>
      <c r="S29" s="13">
        <v>8808136324</v>
      </c>
      <c r="U29" s="13">
        <v>19152160850</v>
      </c>
      <c r="W29" s="15">
        <v>5.8571299462832497E-3</v>
      </c>
    </row>
    <row r="30" spans="1:23" ht="18.75" x14ac:dyDescent="0.25">
      <c r="A30" s="12" t="s">
        <v>36</v>
      </c>
      <c r="C30" s="13">
        <v>5100000</v>
      </c>
      <c r="E30" s="13">
        <v>14019648967</v>
      </c>
      <c r="G30" s="13">
        <v>16704513225</v>
      </c>
      <c r="I30" s="13">
        <v>1600000</v>
      </c>
      <c r="J30" s="13">
        <v>5707691729</v>
      </c>
      <c r="L30" s="13">
        <v>1000000</v>
      </c>
      <c r="M30" s="13">
        <v>3408695571</v>
      </c>
      <c r="O30" s="13">
        <v>5700000</v>
      </c>
      <c r="Q30" s="13">
        <v>3349</v>
      </c>
      <c r="S30" s="13">
        <v>16978389918</v>
      </c>
      <c r="U30" s="13">
        <v>18975718665</v>
      </c>
      <c r="W30" s="15">
        <v>5.8031702488034135E-3</v>
      </c>
    </row>
    <row r="31" spans="1:23" ht="18.75" x14ac:dyDescent="0.25">
      <c r="A31" s="12" t="s">
        <v>37</v>
      </c>
      <c r="H31" s="14"/>
      <c r="I31" s="13">
        <v>1528378</v>
      </c>
      <c r="J31" s="13">
        <v>11682466528</v>
      </c>
      <c r="L31" s="13">
        <v>0</v>
      </c>
      <c r="M31" s="13">
        <v>0</v>
      </c>
      <c r="O31" s="13">
        <v>1528378</v>
      </c>
      <c r="Q31" s="13">
        <v>7440</v>
      </c>
      <c r="S31" s="13">
        <v>11682466528</v>
      </c>
      <c r="U31" s="13">
        <v>11303474083</v>
      </c>
      <c r="W31" s="15">
        <v>3.4568379551060367E-3</v>
      </c>
    </row>
    <row r="32" spans="1:23" ht="18.75" x14ac:dyDescent="0.25">
      <c r="A32" s="12" t="s">
        <v>38</v>
      </c>
      <c r="H32" s="14"/>
      <c r="I32" s="13">
        <v>5600000</v>
      </c>
      <c r="J32" s="13">
        <v>8007202985</v>
      </c>
      <c r="L32" s="13">
        <v>0</v>
      </c>
      <c r="M32" s="13">
        <v>0</v>
      </c>
      <c r="O32" s="13">
        <v>5600000</v>
      </c>
      <c r="Q32" s="13">
        <v>1402</v>
      </c>
      <c r="S32" s="13">
        <v>8007202985</v>
      </c>
      <c r="U32" s="13">
        <v>7804485360</v>
      </c>
      <c r="W32" s="15">
        <v>2.3867742796962362E-3</v>
      </c>
    </row>
    <row r="33" spans="1:23" ht="37.5" x14ac:dyDescent="0.25">
      <c r="A33" s="12" t="s">
        <v>39</v>
      </c>
      <c r="C33" s="13">
        <v>3200077</v>
      </c>
      <c r="E33" s="13">
        <v>6788439552</v>
      </c>
      <c r="G33" s="13">
        <v>8703315979</v>
      </c>
      <c r="N33" s="14"/>
      <c r="O33" s="13">
        <v>3200077</v>
      </c>
      <c r="Q33" s="13">
        <v>2449</v>
      </c>
      <c r="S33" s="13">
        <v>6788439552</v>
      </c>
      <c r="U33" s="13">
        <v>7790358491</v>
      </c>
      <c r="W33" s="15">
        <v>2.3824539887319341E-3</v>
      </c>
    </row>
    <row r="34" spans="1:23" ht="18.75" x14ac:dyDescent="0.25">
      <c r="A34" s="12" t="s">
        <v>40</v>
      </c>
      <c r="H34" s="14"/>
      <c r="I34" s="13">
        <v>5009870</v>
      </c>
      <c r="J34" s="13">
        <v>34107459231</v>
      </c>
      <c r="L34" s="13">
        <v>0</v>
      </c>
      <c r="M34" s="13">
        <v>0</v>
      </c>
      <c r="O34" s="13">
        <v>5009870</v>
      </c>
      <c r="Q34" s="13">
        <v>5910</v>
      </c>
      <c r="S34" s="13">
        <v>34107459231</v>
      </c>
      <c r="U34" s="13">
        <v>29432162126</v>
      </c>
      <c r="W34" s="15">
        <v>9.0009685863753734E-3</v>
      </c>
    </row>
    <row r="35" spans="1:23" ht="18.75" x14ac:dyDescent="0.25">
      <c r="A35" s="12" t="s">
        <v>41</v>
      </c>
      <c r="C35" s="13">
        <v>5970000</v>
      </c>
      <c r="E35" s="13">
        <v>85201756720</v>
      </c>
      <c r="G35" s="13">
        <v>175601218815</v>
      </c>
      <c r="N35" s="14"/>
      <c r="O35" s="13">
        <v>5970000</v>
      </c>
      <c r="Q35" s="13">
        <v>24050</v>
      </c>
      <c r="S35" s="13">
        <v>85201756720</v>
      </c>
      <c r="U35" s="13">
        <v>142724207925</v>
      </c>
      <c r="W35" s="15">
        <v>4.3648037359558543E-2</v>
      </c>
    </row>
    <row r="36" spans="1:23" ht="18.75" x14ac:dyDescent="0.25">
      <c r="A36" s="12" t="s">
        <v>42</v>
      </c>
      <c r="C36" s="13">
        <v>344439</v>
      </c>
      <c r="E36" s="13">
        <v>4921809937</v>
      </c>
      <c r="G36" s="13">
        <v>8837075265</v>
      </c>
      <c r="N36" s="14"/>
      <c r="O36" s="13">
        <v>344439</v>
      </c>
      <c r="Q36" s="13">
        <v>27330</v>
      </c>
      <c r="S36" s="13">
        <v>4921809937</v>
      </c>
      <c r="U36" s="13">
        <v>9357507439</v>
      </c>
      <c r="W36" s="15">
        <v>2.8617207986499954E-3</v>
      </c>
    </row>
    <row r="37" spans="1:23" ht="18.75" x14ac:dyDescent="0.25">
      <c r="A37" s="12" t="s">
        <v>43</v>
      </c>
      <c r="C37" s="13">
        <v>3778</v>
      </c>
      <c r="E37" s="13">
        <v>126491371</v>
      </c>
      <c r="G37" s="13">
        <v>125847505</v>
      </c>
      <c r="N37" s="14"/>
      <c r="O37" s="13">
        <v>3778</v>
      </c>
      <c r="Q37" s="13">
        <v>28510</v>
      </c>
      <c r="S37" s="13">
        <v>126491371</v>
      </c>
      <c r="U37" s="13">
        <v>107069901</v>
      </c>
      <c r="W37" s="15">
        <v>3.2744207215275283E-5</v>
      </c>
    </row>
    <row r="38" spans="1:23" ht="18.75" x14ac:dyDescent="0.25">
      <c r="A38" s="12" t="s">
        <v>44</v>
      </c>
      <c r="H38" s="14"/>
      <c r="I38" s="13">
        <v>2100000</v>
      </c>
      <c r="J38" s="13">
        <v>14280174602</v>
      </c>
      <c r="L38" s="13">
        <v>0</v>
      </c>
      <c r="M38" s="13">
        <v>0</v>
      </c>
      <c r="O38" s="13">
        <v>2100000</v>
      </c>
      <c r="Q38" s="13">
        <v>6230</v>
      </c>
      <c r="S38" s="13">
        <v>14280174602</v>
      </c>
      <c r="U38" s="13">
        <v>13005156150</v>
      </c>
      <c r="W38" s="15">
        <v>3.9772477966764138E-3</v>
      </c>
    </row>
    <row r="39" spans="1:23" ht="37.5" x14ac:dyDescent="0.25">
      <c r="A39" s="12" t="s">
        <v>45</v>
      </c>
      <c r="C39" s="13">
        <v>2000000</v>
      </c>
      <c r="E39" s="13">
        <v>15414291139</v>
      </c>
      <c r="G39" s="13">
        <v>15904800000</v>
      </c>
      <c r="N39" s="14"/>
      <c r="O39" s="13">
        <v>2000000</v>
      </c>
      <c r="Q39" s="13">
        <v>9370</v>
      </c>
      <c r="S39" s="13">
        <v>15414291139</v>
      </c>
      <c r="U39" s="13">
        <v>18628497000</v>
      </c>
      <c r="W39" s="15">
        <v>5.6969826270515927E-3</v>
      </c>
    </row>
    <row r="40" spans="1:23" ht="37.5" x14ac:dyDescent="0.25">
      <c r="A40" s="12" t="s">
        <v>46</v>
      </c>
      <c r="C40" s="13">
        <v>2222222</v>
      </c>
      <c r="E40" s="13">
        <v>11483167202</v>
      </c>
      <c r="G40" s="13">
        <v>28915807108</v>
      </c>
      <c r="N40" s="14"/>
      <c r="O40" s="13">
        <v>2222222</v>
      </c>
      <c r="Q40" s="13">
        <v>11240</v>
      </c>
      <c r="S40" s="13">
        <v>11483167202</v>
      </c>
      <c r="U40" s="13">
        <v>24829157517</v>
      </c>
      <c r="W40" s="15">
        <v>7.5932738437607967E-3</v>
      </c>
    </row>
    <row r="41" spans="1:23" ht="18.75" x14ac:dyDescent="0.25">
      <c r="A41" s="12" t="s">
        <v>47</v>
      </c>
      <c r="C41" s="13">
        <v>225581</v>
      </c>
      <c r="E41" s="13">
        <v>12947590194</v>
      </c>
      <c r="G41" s="13">
        <v>15057634953</v>
      </c>
      <c r="N41" s="14"/>
      <c r="O41" s="13">
        <v>225581</v>
      </c>
      <c r="Q41" s="13">
        <v>63200</v>
      </c>
      <c r="S41" s="13">
        <v>12947590194</v>
      </c>
      <c r="U41" s="13">
        <v>14171891721</v>
      </c>
      <c r="W41" s="15">
        <v>4.3340598507218969E-3</v>
      </c>
    </row>
    <row r="42" spans="1:23" ht="18.75" x14ac:dyDescent="0.25">
      <c r="A42" s="12" t="s">
        <v>48</v>
      </c>
      <c r="C42" s="13">
        <v>21292996</v>
      </c>
      <c r="E42" s="13">
        <v>77742037812</v>
      </c>
      <c r="G42" s="13">
        <v>120372763306</v>
      </c>
      <c r="N42" s="14"/>
      <c r="O42" s="13">
        <v>21292996</v>
      </c>
      <c r="Q42" s="13">
        <v>5660</v>
      </c>
      <c r="S42" s="13">
        <v>77742037812</v>
      </c>
      <c r="U42" s="13">
        <v>119801273134</v>
      </c>
      <c r="W42" s="15">
        <v>3.6637726153809447E-2</v>
      </c>
    </row>
    <row r="43" spans="1:23" ht="18.75" x14ac:dyDescent="0.25">
      <c r="A43" s="12" t="s">
        <v>49</v>
      </c>
      <c r="C43" s="13">
        <v>10000000</v>
      </c>
      <c r="E43" s="13">
        <v>41928662511</v>
      </c>
      <c r="G43" s="13">
        <v>128928285000</v>
      </c>
      <c r="N43" s="14"/>
      <c r="O43" s="13">
        <v>10000000</v>
      </c>
      <c r="Q43" s="13">
        <v>13450</v>
      </c>
      <c r="S43" s="13">
        <v>41928662511</v>
      </c>
      <c r="U43" s="13">
        <v>133699725000</v>
      </c>
      <c r="W43" s="15">
        <v>4.0888162397995691E-2</v>
      </c>
    </row>
    <row r="44" spans="1:23" ht="18.75" x14ac:dyDescent="0.25">
      <c r="A44" s="12" t="s">
        <v>50</v>
      </c>
      <c r="C44" s="13">
        <v>2536000</v>
      </c>
      <c r="E44" s="13">
        <v>11006323511</v>
      </c>
      <c r="G44" s="13">
        <v>70282993104</v>
      </c>
      <c r="N44" s="14"/>
      <c r="O44" s="13">
        <v>2536000</v>
      </c>
      <c r="Q44" s="13">
        <v>26400</v>
      </c>
      <c r="S44" s="13">
        <v>11006323511</v>
      </c>
      <c r="U44" s="13">
        <v>66552045120</v>
      </c>
      <c r="W44" s="15">
        <v>2.03530024372548E-2</v>
      </c>
    </row>
    <row r="45" spans="1:23" ht="18.75" x14ac:dyDescent="0.25">
      <c r="A45" s="12" t="s">
        <v>51</v>
      </c>
      <c r="C45" s="13">
        <v>600000</v>
      </c>
      <c r="E45" s="13">
        <v>8053305744</v>
      </c>
      <c r="G45" s="13">
        <v>10389810600</v>
      </c>
      <c r="N45" s="14"/>
      <c r="O45" s="13">
        <v>600000</v>
      </c>
      <c r="Q45" s="13">
        <v>16370</v>
      </c>
      <c r="S45" s="13">
        <v>8053305744</v>
      </c>
      <c r="U45" s="13">
        <v>9763559100</v>
      </c>
      <c r="W45" s="15">
        <v>2.9858998592796554E-3</v>
      </c>
    </row>
    <row r="46" spans="1:23" ht="18.75" x14ac:dyDescent="0.25">
      <c r="A46" s="12" t="s">
        <v>52</v>
      </c>
      <c r="C46" s="13">
        <v>2856444</v>
      </c>
      <c r="E46" s="13">
        <v>25081076013</v>
      </c>
      <c r="G46" s="13">
        <v>34016588935</v>
      </c>
      <c r="N46" s="14"/>
      <c r="O46" s="13">
        <v>2856444</v>
      </c>
      <c r="Q46" s="13">
        <v>12700</v>
      </c>
      <c r="S46" s="13">
        <v>25081076013</v>
      </c>
      <c r="U46" s="13">
        <v>36060991609</v>
      </c>
      <c r="W46" s="15">
        <v>1.1028202796539424E-2</v>
      </c>
    </row>
    <row r="47" spans="1:23" ht="18.75" x14ac:dyDescent="0.25">
      <c r="A47" s="12" t="s">
        <v>53</v>
      </c>
      <c r="C47" s="13">
        <v>62707663</v>
      </c>
      <c r="E47" s="13">
        <v>42608480153</v>
      </c>
      <c r="G47" s="13">
        <v>393331025676</v>
      </c>
      <c r="I47" s="13">
        <v>0</v>
      </c>
      <c r="J47" s="13">
        <v>0</v>
      </c>
      <c r="L47" s="13">
        <v>11238375</v>
      </c>
      <c r="M47" s="13">
        <v>76851449138</v>
      </c>
      <c r="O47" s="13">
        <v>51469288</v>
      </c>
      <c r="Q47" s="13">
        <v>6440</v>
      </c>
      <c r="S47" s="13">
        <v>34972251098</v>
      </c>
      <c r="U47" s="13">
        <v>329490014542</v>
      </c>
      <c r="W47" s="15">
        <v>0.10076491348887411</v>
      </c>
    </row>
    <row r="48" spans="1:23" ht="37.5" x14ac:dyDescent="0.25">
      <c r="A48" s="12" t="s">
        <v>54</v>
      </c>
      <c r="C48" s="13">
        <v>1015000</v>
      </c>
      <c r="E48" s="13">
        <v>6139264777</v>
      </c>
      <c r="G48" s="13">
        <v>6356452725</v>
      </c>
      <c r="N48" s="14"/>
      <c r="O48" s="13">
        <v>1015000</v>
      </c>
      <c r="Q48" s="13">
        <v>6300</v>
      </c>
      <c r="S48" s="13">
        <v>6139264777</v>
      </c>
      <c r="U48" s="13">
        <v>6356452725</v>
      </c>
      <c r="W48" s="15">
        <v>1.9439357208474606E-3</v>
      </c>
    </row>
    <row r="49" spans="1:23" ht="18.75" x14ac:dyDescent="0.25">
      <c r="A49" s="12" t="s">
        <v>55</v>
      </c>
      <c r="C49" s="13">
        <v>72900000</v>
      </c>
      <c r="E49" s="13">
        <v>74326360456</v>
      </c>
      <c r="G49" s="13">
        <v>577555972650</v>
      </c>
      <c r="I49" s="13">
        <v>0</v>
      </c>
      <c r="J49" s="13">
        <v>0</v>
      </c>
      <c r="L49" s="13">
        <v>31134532</v>
      </c>
      <c r="M49" s="13">
        <v>248600712704</v>
      </c>
      <c r="O49" s="13">
        <v>41765468</v>
      </c>
      <c r="Q49" s="13">
        <v>7820</v>
      </c>
      <c r="S49" s="13">
        <v>42582650605</v>
      </c>
      <c r="U49" s="13">
        <v>324662654299</v>
      </c>
      <c r="W49" s="15">
        <v>9.9288606117490866E-2</v>
      </c>
    </row>
    <row r="50" spans="1:23" ht="18.75" x14ac:dyDescent="0.25">
      <c r="A50" s="12" t="s">
        <v>56</v>
      </c>
      <c r="C50" s="13">
        <v>7541555</v>
      </c>
      <c r="E50" s="13">
        <v>104184135699</v>
      </c>
      <c r="G50" s="13">
        <v>121596194169</v>
      </c>
      <c r="N50" s="14"/>
      <c r="O50" s="13">
        <v>7541555</v>
      </c>
      <c r="Q50" s="13">
        <v>14560</v>
      </c>
      <c r="S50" s="13">
        <v>104184135699</v>
      </c>
      <c r="U50" s="13">
        <v>109151700807</v>
      </c>
      <c r="W50" s="15">
        <v>3.3380864983933611E-2</v>
      </c>
    </row>
    <row r="51" spans="1:23" ht="18.75" x14ac:dyDescent="0.25">
      <c r="A51" s="12" t="s">
        <v>57</v>
      </c>
      <c r="C51" s="13">
        <v>13142105</v>
      </c>
      <c r="E51" s="13">
        <v>69527462808</v>
      </c>
      <c r="G51" s="13">
        <v>121102440836</v>
      </c>
      <c r="I51" s="13">
        <v>4600000</v>
      </c>
      <c r="J51" s="13">
        <v>44393236021</v>
      </c>
      <c r="L51" s="13">
        <v>0</v>
      </c>
      <c r="M51" s="13">
        <v>0</v>
      </c>
      <c r="O51" s="13">
        <v>17742105</v>
      </c>
      <c r="Q51" s="13">
        <v>9590</v>
      </c>
      <c r="S51" s="13">
        <v>113920698829</v>
      </c>
      <c r="U51" s="13">
        <v>169134413568</v>
      </c>
      <c r="W51" s="15">
        <v>5.1724828671548498E-2</v>
      </c>
    </row>
    <row r="52" spans="1:23" ht="18.75" x14ac:dyDescent="0.25">
      <c r="A52" s="12" t="s">
        <v>58</v>
      </c>
      <c r="C52" s="13">
        <v>950000</v>
      </c>
      <c r="E52" s="13">
        <v>13239246648</v>
      </c>
      <c r="G52" s="13">
        <v>12975334650</v>
      </c>
      <c r="I52" s="13">
        <v>3100000</v>
      </c>
      <c r="J52" s="13">
        <v>43499809882</v>
      </c>
      <c r="L52" s="13">
        <v>0</v>
      </c>
      <c r="M52" s="13">
        <v>0</v>
      </c>
      <c r="O52" s="13">
        <v>4050000</v>
      </c>
      <c r="Q52" s="13">
        <v>13910</v>
      </c>
      <c r="S52" s="13">
        <v>56739056530</v>
      </c>
      <c r="U52" s="13">
        <v>56000303775</v>
      </c>
      <c r="W52" s="15">
        <v>1.7126060020611795E-2</v>
      </c>
    </row>
    <row r="53" spans="1:23" ht="18.75" x14ac:dyDescent="0.25">
      <c r="A53" s="12" t="s">
        <v>59</v>
      </c>
      <c r="H53" s="14"/>
      <c r="I53" s="13">
        <v>7200000</v>
      </c>
      <c r="J53" s="13">
        <v>43646493314</v>
      </c>
      <c r="L53" s="13">
        <v>0</v>
      </c>
      <c r="M53" s="13">
        <v>0</v>
      </c>
      <c r="O53" s="13">
        <v>7200000</v>
      </c>
      <c r="Q53" s="13">
        <v>5970</v>
      </c>
      <c r="S53" s="13">
        <v>43646493314</v>
      </c>
      <c r="U53" s="13">
        <v>42728245200</v>
      </c>
      <c r="W53" s="15">
        <v>1.3067187899743099E-2</v>
      </c>
    </row>
    <row r="54" spans="1:23" ht="18.75" x14ac:dyDescent="0.25">
      <c r="A54" s="12" t="s">
        <v>60</v>
      </c>
      <c r="C54" s="13">
        <v>1200000</v>
      </c>
      <c r="E54" s="13">
        <v>8972318505</v>
      </c>
      <c r="G54" s="13">
        <v>12202957800</v>
      </c>
      <c r="N54" s="14"/>
      <c r="O54" s="13">
        <v>1200000</v>
      </c>
      <c r="Q54" s="13">
        <v>10530</v>
      </c>
      <c r="S54" s="13">
        <v>8972318505</v>
      </c>
      <c r="U54" s="13">
        <v>12560815800</v>
      </c>
      <c r="W54" s="15">
        <v>3.8413592569596549E-3</v>
      </c>
    </row>
    <row r="55" spans="1:23" ht="18.75" x14ac:dyDescent="0.25">
      <c r="A55" s="12" t="s">
        <v>61</v>
      </c>
      <c r="C55" s="13">
        <v>165745</v>
      </c>
      <c r="E55" s="13">
        <v>9890173576</v>
      </c>
      <c r="G55" s="13">
        <v>10345206135</v>
      </c>
      <c r="I55" s="13">
        <v>281827</v>
      </c>
      <c r="J55" s="13">
        <v>17955634893</v>
      </c>
      <c r="L55" s="13">
        <v>0</v>
      </c>
      <c r="M55" s="13">
        <v>0</v>
      </c>
      <c r="O55" s="13">
        <v>447572</v>
      </c>
      <c r="Q55" s="13">
        <v>61010</v>
      </c>
      <c r="S55" s="13">
        <v>27845808469</v>
      </c>
      <c r="U55" s="13">
        <v>27143894832</v>
      </c>
      <c r="W55" s="15">
        <v>8.3011687571154843E-3</v>
      </c>
    </row>
    <row r="56" spans="1:23" ht="18.75" x14ac:dyDescent="0.25">
      <c r="A56" s="12" t="s">
        <v>62</v>
      </c>
      <c r="C56" s="13">
        <v>630116</v>
      </c>
      <c r="E56" s="13">
        <v>18241492430</v>
      </c>
      <c r="G56" s="13">
        <v>19404843768</v>
      </c>
      <c r="N56" s="14"/>
      <c r="O56" s="13">
        <v>630116</v>
      </c>
      <c r="Q56" s="13">
        <v>33370</v>
      </c>
      <c r="S56" s="13">
        <v>18241492430</v>
      </c>
      <c r="U56" s="13">
        <v>20901860443</v>
      </c>
      <c r="W56" s="15">
        <v>6.3922245480581667E-3</v>
      </c>
    </row>
    <row r="57" spans="1:23" ht="18.75" x14ac:dyDescent="0.25">
      <c r="A57" s="12" t="s">
        <v>63</v>
      </c>
      <c r="C57" s="13">
        <v>276932</v>
      </c>
      <c r="E57" s="13">
        <v>7821770088</v>
      </c>
      <c r="G57" s="13">
        <v>9951525804</v>
      </c>
      <c r="N57" s="14"/>
      <c r="O57" s="13">
        <v>276932</v>
      </c>
      <c r="Q57" s="13">
        <v>46150</v>
      </c>
      <c r="S57" s="13">
        <v>7821770088</v>
      </c>
      <c r="U57" s="13">
        <v>12704368350</v>
      </c>
      <c r="W57" s="15">
        <v>3.8852606185895786E-3</v>
      </c>
    </row>
    <row r="58" spans="1:23" ht="18.75" x14ac:dyDescent="0.25">
      <c r="A58" s="12" t="s">
        <v>64</v>
      </c>
      <c r="H58" s="14"/>
      <c r="I58" s="13">
        <v>938609</v>
      </c>
      <c r="J58" s="13">
        <v>17932602392</v>
      </c>
      <c r="L58" s="13">
        <v>0</v>
      </c>
      <c r="M58" s="13">
        <v>0</v>
      </c>
      <c r="O58" s="13">
        <v>938609</v>
      </c>
      <c r="Q58" s="13">
        <v>19020</v>
      </c>
      <c r="S58" s="13">
        <v>17932602392</v>
      </c>
      <c r="U58" s="13">
        <v>17746121738</v>
      </c>
      <c r="W58" s="15">
        <v>5.4271338819727984E-3</v>
      </c>
    </row>
    <row r="59" spans="1:23" ht="18.75" x14ac:dyDescent="0.25">
      <c r="A59" s="12" t="s">
        <v>65</v>
      </c>
      <c r="C59" s="13">
        <v>195000</v>
      </c>
      <c r="E59" s="13">
        <v>4593190543</v>
      </c>
      <c r="G59" s="13">
        <v>7166255557</v>
      </c>
      <c r="N59" s="14"/>
      <c r="O59" s="13">
        <v>195000</v>
      </c>
      <c r="Q59" s="13">
        <v>35300</v>
      </c>
      <c r="S59" s="13">
        <v>4593190543</v>
      </c>
      <c r="U59" s="13">
        <v>6842543175</v>
      </c>
      <c r="W59" s="15">
        <v>2.0925923112758613E-3</v>
      </c>
    </row>
    <row r="60" spans="1:23" ht="18.75" x14ac:dyDescent="0.25">
      <c r="A60" s="12" t="s">
        <v>66</v>
      </c>
      <c r="C60" s="13">
        <v>2276665</v>
      </c>
      <c r="E60" s="13">
        <v>75284658028</v>
      </c>
      <c r="G60" s="13">
        <v>311812514223</v>
      </c>
      <c r="I60" s="13">
        <v>0</v>
      </c>
      <c r="J60" s="13">
        <v>0</v>
      </c>
      <c r="L60" s="13">
        <v>90000</v>
      </c>
      <c r="M60" s="13">
        <v>13711616919</v>
      </c>
      <c r="O60" s="13">
        <v>2186665</v>
      </c>
      <c r="Q60" s="13">
        <v>147900</v>
      </c>
      <c r="S60" s="13">
        <v>72308541989</v>
      </c>
      <c r="U60" s="13">
        <v>321483477367</v>
      </c>
      <c r="W60" s="15">
        <v>9.8316347553102812E-2</v>
      </c>
    </row>
    <row r="61" spans="1:23" ht="18.75" x14ac:dyDescent="0.25">
      <c r="A61" s="12" t="s">
        <v>67</v>
      </c>
      <c r="C61" s="13">
        <v>787221</v>
      </c>
      <c r="E61" s="13">
        <v>71705434830</v>
      </c>
      <c r="G61" s="13">
        <v>147070010367</v>
      </c>
      <c r="N61" s="14"/>
      <c r="O61" s="13">
        <v>787221</v>
      </c>
      <c r="Q61" s="13">
        <v>176370</v>
      </c>
      <c r="S61" s="13">
        <v>71705434830</v>
      </c>
      <c r="U61" s="13">
        <v>138016056872</v>
      </c>
      <c r="W61" s="15">
        <v>4.2208186642966883E-2</v>
      </c>
    </row>
    <row r="62" spans="1:23" ht="18.75" x14ac:dyDescent="0.25">
      <c r="A62" s="12" t="s">
        <v>68</v>
      </c>
      <c r="C62" s="13">
        <v>3314899</v>
      </c>
      <c r="E62" s="13">
        <v>66934964717</v>
      </c>
      <c r="G62" s="13">
        <v>88804975708</v>
      </c>
      <c r="N62" s="14"/>
      <c r="O62" s="13">
        <v>3314899</v>
      </c>
      <c r="Q62" s="13">
        <v>25550</v>
      </c>
      <c r="S62" s="13">
        <v>66934964717</v>
      </c>
      <c r="U62" s="13">
        <v>84191730217</v>
      </c>
      <c r="W62" s="15">
        <v>2.5747585776118364E-2</v>
      </c>
    </row>
    <row r="63" spans="1:23" ht="18.75" x14ac:dyDescent="0.25">
      <c r="A63" s="12" t="s">
        <v>69</v>
      </c>
      <c r="C63" s="13">
        <v>1933691</v>
      </c>
      <c r="E63" s="13">
        <v>37111703403</v>
      </c>
      <c r="G63" s="13">
        <v>49880714725</v>
      </c>
      <c r="N63" s="14"/>
      <c r="O63" s="13">
        <v>1933691</v>
      </c>
      <c r="Q63" s="13">
        <v>22037</v>
      </c>
      <c r="S63" s="13">
        <v>37111703403</v>
      </c>
      <c r="U63" s="13">
        <v>42359202713</v>
      </c>
      <c r="W63" s="15">
        <v>1.2954327015846619E-2</v>
      </c>
    </row>
    <row r="64" spans="1:23" ht="37.5" x14ac:dyDescent="0.25">
      <c r="A64" s="12" t="s">
        <v>70</v>
      </c>
      <c r="H64" s="14"/>
      <c r="I64" s="13">
        <v>6648161</v>
      </c>
      <c r="J64" s="13">
        <v>18373701851</v>
      </c>
      <c r="L64" s="13">
        <v>0</v>
      </c>
      <c r="M64" s="13">
        <v>0</v>
      </c>
      <c r="O64" s="13">
        <v>6648161</v>
      </c>
      <c r="Q64" s="13">
        <v>2593</v>
      </c>
      <c r="S64" s="13">
        <v>18373701851</v>
      </c>
      <c r="U64" s="13">
        <v>17136111318</v>
      </c>
      <c r="W64" s="15">
        <v>5.2405799820494465E-3</v>
      </c>
    </row>
    <row r="65" spans="1:23" ht="37.5" x14ac:dyDescent="0.25">
      <c r="A65" s="12" t="s">
        <v>71</v>
      </c>
      <c r="C65" s="13">
        <v>0</v>
      </c>
      <c r="E65" s="13">
        <v>571</v>
      </c>
      <c r="G65" s="13">
        <v>571</v>
      </c>
      <c r="N65" s="14"/>
      <c r="O65" s="13">
        <v>0</v>
      </c>
      <c r="Q65" s="13">
        <v>6020</v>
      </c>
      <c r="S65" s="13">
        <v>571</v>
      </c>
      <c r="U65" s="13">
        <v>571</v>
      </c>
      <c r="W65" s="15">
        <v>1.7462370045454873E-10</v>
      </c>
    </row>
    <row r="66" spans="1:23" ht="18.75" x14ac:dyDescent="0.25">
      <c r="A66" s="12" t="s">
        <v>72</v>
      </c>
      <c r="C66" s="13">
        <v>1367223</v>
      </c>
      <c r="E66" s="13">
        <v>6907864129</v>
      </c>
      <c r="G66" s="13">
        <v>12068701646</v>
      </c>
      <c r="N66" s="14"/>
      <c r="O66" s="13">
        <v>1367223</v>
      </c>
      <c r="Q66" s="13">
        <v>8860</v>
      </c>
      <c r="S66" s="13">
        <v>6907864129</v>
      </c>
      <c r="U66" s="13">
        <v>12041519885</v>
      </c>
      <c r="W66" s="15">
        <v>3.6825477432849947E-3</v>
      </c>
    </row>
    <row r="67" spans="1:23" ht="18.75" x14ac:dyDescent="0.25">
      <c r="A67" s="12" t="s">
        <v>73</v>
      </c>
      <c r="C67" s="13">
        <v>4679563</v>
      </c>
      <c r="E67" s="13">
        <v>43899981924</v>
      </c>
      <c r="G67" s="13">
        <v>65961383930</v>
      </c>
      <c r="N67" s="14"/>
      <c r="O67" s="13">
        <v>4679563</v>
      </c>
      <c r="Q67" s="13">
        <v>12870</v>
      </c>
      <c r="S67" s="13">
        <v>43899981924</v>
      </c>
      <c r="U67" s="13">
        <v>59867631254</v>
      </c>
      <c r="W67" s="15">
        <v>1.8308769364311514E-2</v>
      </c>
    </row>
    <row r="68" spans="1:23" ht="18.75" x14ac:dyDescent="0.25">
      <c r="A68" s="16" t="s">
        <v>74</v>
      </c>
      <c r="C68" s="16">
        <f>SUM(C11:$C$67)</f>
        <v>377968730</v>
      </c>
      <c r="E68" s="16">
        <f>SUM(E11:$E$67)</f>
        <v>1137576020493</v>
      </c>
      <c r="G68" s="16">
        <f>SUM(G11:$G$67)</f>
        <v>3254521435663</v>
      </c>
      <c r="I68" s="16">
        <f>SUM(I11:$I$67)</f>
        <v>60333993</v>
      </c>
      <c r="J68" s="16">
        <f>SUM(J11:$J$67)</f>
        <v>341377754793</v>
      </c>
      <c r="L68" s="16">
        <f>SUM(L11:$L$67)</f>
        <v>53292907</v>
      </c>
      <c r="M68" s="16">
        <f>SUM(M11:$M$67)</f>
        <v>388443142749</v>
      </c>
      <c r="O68" s="16">
        <f>SUM(O11:$O$67)</f>
        <v>385009816</v>
      </c>
      <c r="Q68" s="16">
        <f>SUM(Q11:$Q$67)</f>
        <v>1078129</v>
      </c>
      <c r="S68" s="16">
        <f>SUM(S11:$S$67)</f>
        <v>1411160208781</v>
      </c>
      <c r="U68" s="16">
        <f>SUM(U11:$U$67)</f>
        <v>3223727979853</v>
      </c>
      <c r="W68" s="17">
        <f>SUM(W11:$W$67)</f>
        <v>0.98588320332889279</v>
      </c>
    </row>
    <row r="69" spans="1:23" ht="18.75" x14ac:dyDescent="0.25">
      <c r="C69" s="18"/>
      <c r="E69" s="18"/>
      <c r="G69" s="18"/>
      <c r="I69" s="18"/>
      <c r="J69" s="18"/>
      <c r="L69" s="18"/>
      <c r="M69" s="18"/>
      <c r="O69" s="18"/>
      <c r="Q69" s="18"/>
      <c r="S69" s="18"/>
      <c r="U69" s="18"/>
      <c r="W69" s="18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A5" sqref="A5:Q5"/>
    </sheetView>
  </sheetViews>
  <sheetFormatPr defaultRowHeight="18" x14ac:dyDescent="0.25"/>
  <cols>
    <col min="1" max="1" width="17" style="5" customWidth="1"/>
    <col min="2" max="2" width="1.42578125" style="5" customWidth="1"/>
    <col min="3" max="3" width="14.140625" style="5" customWidth="1"/>
    <col min="4" max="4" width="1.42578125" style="5" customWidth="1"/>
    <col min="5" max="5" width="14.140625" style="5" customWidth="1"/>
    <col min="6" max="6" width="1.42578125" style="5" customWidth="1"/>
    <col min="7" max="7" width="14.140625" style="5" customWidth="1"/>
    <col min="8" max="8" width="1.42578125" style="5" customWidth="1"/>
    <col min="9" max="9" width="14.140625" style="5" customWidth="1"/>
    <col min="10" max="10" width="1.42578125" style="5" customWidth="1"/>
    <col min="11" max="11" width="14.140625" style="5" customWidth="1"/>
    <col min="12" max="12" width="1.42578125" style="5" customWidth="1"/>
    <col min="13" max="13" width="14.140625" style="5" customWidth="1"/>
    <col min="14" max="14" width="1.42578125" style="5" customWidth="1"/>
    <col min="15" max="15" width="14.140625" style="5" customWidth="1"/>
    <col min="16" max="16" width="1.42578125" style="5" customWidth="1"/>
    <col min="17" max="17" width="14.140625" style="5" customWidth="1"/>
    <col min="18" max="16384" width="9.140625" style="5"/>
  </cols>
  <sheetData>
    <row r="1" spans="1:17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0.100000000000001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5" spans="1:17" ht="21" x14ac:dyDescent="0.55000000000000004">
      <c r="A5" s="25" t="s">
        <v>75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21" x14ac:dyDescent="0.25">
      <c r="C7" s="6" t="s">
        <v>5</v>
      </c>
      <c r="D7" s="7"/>
      <c r="E7" s="7"/>
      <c r="F7" s="7"/>
      <c r="G7" s="7"/>
      <c r="H7" s="7"/>
      <c r="I7" s="7"/>
      <c r="K7" s="6" t="s">
        <v>7</v>
      </c>
      <c r="L7" s="7"/>
      <c r="M7" s="7"/>
      <c r="N7" s="7"/>
      <c r="O7" s="7"/>
      <c r="P7" s="7"/>
      <c r="Q7" s="7"/>
    </row>
    <row r="8" spans="1:17" ht="21" x14ac:dyDescent="0.25">
      <c r="A8" s="19" t="s">
        <v>76</v>
      </c>
      <c r="C8" s="19" t="s">
        <v>77</v>
      </c>
      <c r="E8" s="19" t="s">
        <v>78</v>
      </c>
      <c r="G8" s="19" t="s">
        <v>79</v>
      </c>
      <c r="I8" s="19" t="s">
        <v>80</v>
      </c>
      <c r="K8" s="19" t="s">
        <v>77</v>
      </c>
      <c r="M8" s="19" t="s">
        <v>78</v>
      </c>
      <c r="O8" s="19" t="s">
        <v>79</v>
      </c>
      <c r="Q8" s="19" t="s">
        <v>80</v>
      </c>
    </row>
    <row r="9" spans="1:17" ht="18.75" x14ac:dyDescent="0.25">
      <c r="A9" s="16" t="s">
        <v>74</v>
      </c>
      <c r="C9" s="16">
        <f>SUM($C$8)</f>
        <v>0</v>
      </c>
      <c r="E9" s="16">
        <f>SUM($E$8)</f>
        <v>0</v>
      </c>
      <c r="I9" s="16">
        <f>SUM($I$8)</f>
        <v>0</v>
      </c>
      <c r="K9" s="16">
        <f>SUM($K$8)</f>
        <v>0</v>
      </c>
      <c r="M9" s="16">
        <f>SUM($M$8)</f>
        <v>0</v>
      </c>
      <c r="Q9" s="16">
        <f>SUM($Q$8)</f>
        <v>0</v>
      </c>
    </row>
    <row r="10" spans="1:17" ht="18.75" x14ac:dyDescent="0.25">
      <c r="C10" s="18"/>
      <c r="E10" s="18"/>
      <c r="I10" s="18"/>
      <c r="K10" s="18"/>
      <c r="M10" s="18"/>
      <c r="Q10" s="18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A5" sqref="A5:AI5"/>
    </sheetView>
  </sheetViews>
  <sheetFormatPr defaultRowHeight="18" x14ac:dyDescent="0.25"/>
  <cols>
    <col min="1" max="1" width="17" style="5" customWidth="1"/>
    <col min="2" max="2" width="1.42578125" style="5" customWidth="1"/>
    <col min="3" max="3" width="8.5703125" style="5" customWidth="1"/>
    <col min="4" max="4" width="1.42578125" style="5" customWidth="1"/>
    <col min="5" max="5" width="11.42578125" style="5" customWidth="1"/>
    <col min="6" max="6" width="1.42578125" style="5" customWidth="1"/>
    <col min="7" max="7" width="11.42578125" style="5" customWidth="1"/>
    <col min="8" max="8" width="1.42578125" style="5" customWidth="1"/>
    <col min="9" max="9" width="11.42578125" style="5" customWidth="1"/>
    <col min="10" max="10" width="1.42578125" style="5" customWidth="1"/>
    <col min="11" max="11" width="7.140625" style="5" customWidth="1"/>
    <col min="12" max="12" width="1.42578125" style="5" customWidth="1"/>
    <col min="13" max="13" width="7.140625" style="5" customWidth="1"/>
    <col min="14" max="14" width="1.42578125" style="5" customWidth="1"/>
    <col min="15" max="15" width="11.42578125" style="5" customWidth="1"/>
    <col min="16" max="16" width="1.42578125" style="5" customWidth="1"/>
    <col min="17" max="17" width="18.42578125" style="5" customWidth="1"/>
    <col min="18" max="18" width="1.42578125" style="5" customWidth="1"/>
    <col min="19" max="19" width="18.42578125" style="5" customWidth="1"/>
    <col min="20" max="20" width="1.42578125" style="5" customWidth="1"/>
    <col min="21" max="21" width="11.42578125" style="5" customWidth="1"/>
    <col min="22" max="22" width="18.42578125" style="5" customWidth="1"/>
    <col min="23" max="23" width="1.42578125" style="5" customWidth="1"/>
    <col min="24" max="24" width="11.42578125" style="5" customWidth="1"/>
    <col min="25" max="25" width="18.42578125" style="5" customWidth="1"/>
    <col min="26" max="26" width="1.42578125" style="5" customWidth="1"/>
    <col min="27" max="27" width="11.42578125" style="5" customWidth="1"/>
    <col min="28" max="28" width="1.42578125" style="5" customWidth="1"/>
    <col min="29" max="29" width="11.42578125" style="5" customWidth="1"/>
    <col min="30" max="30" width="1.42578125" style="5" customWidth="1"/>
    <col min="31" max="31" width="18.42578125" style="5" customWidth="1"/>
    <col min="32" max="32" width="1.42578125" style="5" customWidth="1"/>
    <col min="33" max="33" width="18.42578125" style="5" customWidth="1"/>
    <col min="34" max="34" width="1.42578125" style="5" customWidth="1"/>
    <col min="35" max="35" width="8.5703125" style="5" customWidth="1"/>
    <col min="36" max="16384" width="9.140625" style="5"/>
  </cols>
  <sheetData>
    <row r="1" spans="1:35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20.100000000000001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5" spans="1:35" ht="21" x14ac:dyDescent="0.25">
      <c r="A5" s="27" t="s">
        <v>81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7" spans="1:35" ht="21" x14ac:dyDescent="0.25">
      <c r="C7" s="6" t="s">
        <v>82</v>
      </c>
      <c r="D7" s="7"/>
      <c r="E7" s="7"/>
      <c r="F7" s="7"/>
      <c r="G7" s="7"/>
      <c r="H7" s="7"/>
      <c r="I7" s="7"/>
      <c r="J7" s="7"/>
      <c r="K7" s="7"/>
      <c r="L7" s="7"/>
      <c r="M7" s="7"/>
      <c r="O7" s="6" t="s">
        <v>5</v>
      </c>
      <c r="P7" s="7"/>
      <c r="Q7" s="7"/>
      <c r="R7" s="7"/>
      <c r="S7" s="7"/>
      <c r="U7" s="6" t="s">
        <v>6</v>
      </c>
      <c r="V7" s="7"/>
      <c r="W7" s="7"/>
      <c r="X7" s="7"/>
      <c r="Y7" s="7"/>
      <c r="AA7" s="6" t="s">
        <v>7</v>
      </c>
      <c r="AB7" s="7"/>
      <c r="AC7" s="7"/>
      <c r="AD7" s="7"/>
      <c r="AE7" s="7"/>
      <c r="AF7" s="7"/>
      <c r="AG7" s="7"/>
      <c r="AH7" s="7"/>
      <c r="AI7" s="7"/>
    </row>
    <row r="8" spans="1:35" ht="18.75" x14ac:dyDescent="0.25">
      <c r="A8" s="8" t="s">
        <v>83</v>
      </c>
      <c r="C8" s="9" t="s">
        <v>84</v>
      </c>
      <c r="E8" s="9" t="s">
        <v>85</v>
      </c>
      <c r="G8" s="9" t="s">
        <v>86</v>
      </c>
      <c r="I8" s="9" t="s">
        <v>87</v>
      </c>
      <c r="K8" s="9" t="s">
        <v>88</v>
      </c>
      <c r="M8" s="9" t="s">
        <v>80</v>
      </c>
      <c r="O8" s="8" t="s">
        <v>9</v>
      </c>
      <c r="Q8" s="8" t="s">
        <v>10</v>
      </c>
      <c r="S8" s="8" t="s">
        <v>11</v>
      </c>
      <c r="U8" s="8" t="s">
        <v>12</v>
      </c>
      <c r="V8" s="4"/>
      <c r="X8" s="8" t="s">
        <v>13</v>
      </c>
      <c r="Y8" s="4"/>
      <c r="AA8" s="8" t="s">
        <v>9</v>
      </c>
      <c r="AC8" s="9" t="s">
        <v>89</v>
      </c>
      <c r="AE8" s="8" t="s">
        <v>10</v>
      </c>
      <c r="AG8" s="8" t="s">
        <v>11</v>
      </c>
      <c r="AI8" s="9" t="s">
        <v>15</v>
      </c>
    </row>
    <row r="9" spans="1:35" ht="18.75" x14ac:dyDescent="0.25">
      <c r="A9" s="10"/>
      <c r="C9" s="10"/>
      <c r="E9" s="10"/>
      <c r="G9" s="10"/>
      <c r="I9" s="10"/>
      <c r="K9" s="10"/>
      <c r="M9" s="10"/>
      <c r="O9" s="10"/>
      <c r="Q9" s="10"/>
      <c r="S9" s="10"/>
      <c r="U9" s="11" t="s">
        <v>9</v>
      </c>
      <c r="V9" s="11" t="s">
        <v>10</v>
      </c>
      <c r="X9" s="11" t="s">
        <v>9</v>
      </c>
      <c r="Y9" s="11" t="s">
        <v>16</v>
      </c>
      <c r="AA9" s="10"/>
      <c r="AC9" s="10"/>
      <c r="AE9" s="10"/>
      <c r="AG9" s="10"/>
      <c r="AI9" s="10"/>
    </row>
    <row r="10" spans="1:35" ht="18.75" x14ac:dyDescent="0.25">
      <c r="A10" s="16" t="s">
        <v>74</v>
      </c>
      <c r="O10" s="16">
        <f>SUM($O$9)</f>
        <v>0</v>
      </c>
      <c r="Q10" s="16">
        <f>SUM($Q$9)</f>
        <v>0</v>
      </c>
      <c r="S10" s="16">
        <f>SUM($S$9)</f>
        <v>0</v>
      </c>
      <c r="U10" s="16">
        <f>SUM($U$9)</f>
        <v>0</v>
      </c>
      <c r="V10" s="16">
        <f>SUM($V$9)</f>
        <v>0</v>
      </c>
      <c r="X10" s="16">
        <f>SUM($X$9)</f>
        <v>0</v>
      </c>
      <c r="Y10" s="16">
        <f>SUM($Y$9)</f>
        <v>0</v>
      </c>
      <c r="AA10" s="16">
        <f>SUM($AA$9)</f>
        <v>0</v>
      </c>
      <c r="AC10" s="16">
        <f>SUM($AC$9)</f>
        <v>0</v>
      </c>
      <c r="AE10" s="16">
        <f>SUM($AE$9)</f>
        <v>0</v>
      </c>
      <c r="AG10" s="16">
        <f>SUM($AG$9)</f>
        <v>0</v>
      </c>
      <c r="AI10" s="17">
        <f>SUM($AI$9)</f>
        <v>0</v>
      </c>
    </row>
    <row r="11" spans="1:35" ht="18.75" x14ac:dyDescent="0.25">
      <c r="O11" s="18"/>
      <c r="Q11" s="18"/>
      <c r="S11" s="18"/>
      <c r="U11" s="18"/>
      <c r="V11" s="18"/>
      <c r="X11" s="18"/>
      <c r="Y11" s="18"/>
      <c r="AA11" s="18"/>
      <c r="AC11" s="18"/>
      <c r="AE11" s="18"/>
      <c r="AG11" s="18"/>
      <c r="AI11" s="18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C15" sqref="C15"/>
    </sheetView>
  </sheetViews>
  <sheetFormatPr defaultRowHeight="18" x14ac:dyDescent="0.25"/>
  <cols>
    <col min="1" max="1" width="28.42578125" style="5" customWidth="1"/>
    <col min="2" max="2" width="1.42578125" style="5" customWidth="1"/>
    <col min="3" max="3" width="11.42578125" style="5" customWidth="1"/>
    <col min="4" max="4" width="1.42578125" style="5" customWidth="1"/>
    <col min="5" max="5" width="11.42578125" style="5" customWidth="1"/>
    <col min="6" max="6" width="1.42578125" style="5" customWidth="1"/>
    <col min="7" max="7" width="14.140625" style="5" customWidth="1"/>
    <col min="8" max="8" width="1.42578125" style="5" customWidth="1"/>
    <col min="9" max="9" width="8.5703125" style="5" customWidth="1"/>
    <col min="10" max="10" width="1.42578125" style="5" customWidth="1"/>
    <col min="11" max="11" width="21.28515625" style="5" customWidth="1"/>
    <col min="12" max="12" width="1.42578125" style="5" customWidth="1"/>
    <col min="13" max="13" width="28.42578125" style="5" customWidth="1"/>
    <col min="14" max="16384" width="9.140625" style="5"/>
  </cols>
  <sheetData>
    <row r="1" spans="1:13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0.100000000000001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3" ht="21" x14ac:dyDescent="0.25">
      <c r="A5" s="27" t="s">
        <v>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1" x14ac:dyDescent="0.25">
      <c r="A6" s="27" t="s">
        <v>91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8" spans="1:13" ht="21" x14ac:dyDescent="0.25">
      <c r="C8" s="6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42" x14ac:dyDescent="0.25">
      <c r="A9" s="19" t="s">
        <v>92</v>
      </c>
      <c r="C9" s="19" t="s">
        <v>9</v>
      </c>
      <c r="E9" s="19" t="s">
        <v>93</v>
      </c>
      <c r="G9" s="19" t="s">
        <v>94</v>
      </c>
      <c r="I9" s="19" t="s">
        <v>95</v>
      </c>
      <c r="K9" s="20" t="s">
        <v>96</v>
      </c>
      <c r="M9" s="19" t="s">
        <v>97</v>
      </c>
    </row>
    <row r="10" spans="1:13" ht="18.75" x14ac:dyDescent="0.25">
      <c r="A10" s="16" t="s">
        <v>74</v>
      </c>
      <c r="K10" s="16">
        <f>SUM($K$9)</f>
        <v>0</v>
      </c>
    </row>
    <row r="11" spans="1:13" ht="18.75" x14ac:dyDescent="0.25">
      <c r="K11" s="18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A5" sqref="A5:S5"/>
    </sheetView>
  </sheetViews>
  <sheetFormatPr defaultRowHeight="18" x14ac:dyDescent="0.25"/>
  <cols>
    <col min="1" max="1" width="21.28515625" style="5" customWidth="1"/>
    <col min="2" max="2" width="1.42578125" style="5" customWidth="1"/>
    <col min="3" max="3" width="23.7109375" style="5" customWidth="1"/>
    <col min="4" max="4" width="1.42578125" style="5" customWidth="1"/>
    <col min="5" max="5" width="10" style="5" customWidth="1"/>
    <col min="6" max="6" width="1.42578125" style="5" customWidth="1"/>
    <col min="7" max="7" width="11.42578125" style="5" customWidth="1"/>
    <col min="8" max="8" width="1.42578125" style="5" customWidth="1"/>
    <col min="9" max="9" width="11.42578125" style="5" customWidth="1"/>
    <col min="10" max="10" width="1.42578125" style="5" customWidth="1"/>
    <col min="11" max="11" width="18.42578125" style="5" customWidth="1"/>
    <col min="12" max="12" width="1.42578125" style="5" customWidth="1"/>
    <col min="13" max="13" width="18.42578125" style="5" customWidth="1"/>
    <col min="14" max="14" width="1.42578125" style="5" customWidth="1"/>
    <col min="15" max="15" width="18.42578125" style="5" customWidth="1"/>
    <col min="16" max="16" width="1.42578125" style="5" customWidth="1"/>
    <col min="17" max="17" width="18.42578125" style="5" customWidth="1"/>
    <col min="18" max="18" width="1.42578125" style="5" customWidth="1"/>
    <col min="19" max="19" width="10.7109375" style="5" customWidth="1"/>
    <col min="20" max="16384" width="9.140625" style="5"/>
  </cols>
  <sheetData>
    <row r="1" spans="1:19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0.100000000000001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5" spans="1:19" ht="2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ht="21" x14ac:dyDescent="0.25">
      <c r="C7" s="6" t="s">
        <v>99</v>
      </c>
      <c r="D7" s="7"/>
      <c r="E7" s="7"/>
      <c r="F7" s="7"/>
      <c r="G7" s="7"/>
      <c r="H7" s="7"/>
      <c r="I7" s="7"/>
      <c r="K7" s="19" t="s">
        <v>5</v>
      </c>
      <c r="M7" s="6" t="s">
        <v>6</v>
      </c>
      <c r="N7" s="7"/>
      <c r="O7" s="7"/>
      <c r="Q7" s="6" t="s">
        <v>7</v>
      </c>
      <c r="R7" s="7"/>
      <c r="S7" s="7"/>
    </row>
    <row r="8" spans="1:19" ht="63" x14ac:dyDescent="0.25">
      <c r="A8" s="19" t="s">
        <v>100</v>
      </c>
      <c r="C8" s="19" t="s">
        <v>101</v>
      </c>
      <c r="E8" s="19" t="s">
        <v>102</v>
      </c>
      <c r="G8" s="20" t="s">
        <v>103</v>
      </c>
      <c r="I8" s="20" t="s">
        <v>104</v>
      </c>
      <c r="K8" s="19" t="s">
        <v>105</v>
      </c>
      <c r="M8" s="19" t="s">
        <v>106</v>
      </c>
      <c r="O8" s="19" t="s">
        <v>107</v>
      </c>
      <c r="Q8" s="19" t="s">
        <v>105</v>
      </c>
      <c r="S8" s="20" t="s">
        <v>15</v>
      </c>
    </row>
    <row r="9" spans="1:19" ht="37.5" x14ac:dyDescent="0.25">
      <c r="A9" s="12" t="s">
        <v>108</v>
      </c>
      <c r="C9" s="14" t="s">
        <v>109</v>
      </c>
      <c r="E9" s="12" t="s">
        <v>110</v>
      </c>
      <c r="G9" s="14" t="s">
        <v>111</v>
      </c>
      <c r="I9" s="14" t="s">
        <v>112</v>
      </c>
      <c r="K9" s="13">
        <v>4986502597</v>
      </c>
      <c r="M9" s="13">
        <v>85051793639</v>
      </c>
      <c r="O9" s="13">
        <v>74798141544</v>
      </c>
      <c r="Q9" s="13">
        <v>15240154692</v>
      </c>
      <c r="S9" s="15">
        <v>4.6607569313779221E-3</v>
      </c>
    </row>
    <row r="10" spans="1:19" ht="18.75" x14ac:dyDescent="0.25">
      <c r="A10" s="12" t="s">
        <v>113</v>
      </c>
      <c r="C10" s="14" t="s">
        <v>114</v>
      </c>
      <c r="E10" s="12" t="s">
        <v>115</v>
      </c>
      <c r="G10" s="14" t="s">
        <v>116</v>
      </c>
      <c r="I10" s="14" t="s">
        <v>112</v>
      </c>
      <c r="K10" s="13">
        <v>15290683</v>
      </c>
      <c r="M10" s="13">
        <v>640064627</v>
      </c>
      <c r="O10" s="13">
        <v>537136000</v>
      </c>
      <c r="Q10" s="13">
        <v>118219310</v>
      </c>
      <c r="S10" s="15">
        <v>3.6153928857063812E-5</v>
      </c>
    </row>
    <row r="11" spans="1:19" ht="18.75" x14ac:dyDescent="0.25">
      <c r="A11" s="12" t="s">
        <v>117</v>
      </c>
      <c r="C11" s="14" t="s">
        <v>118</v>
      </c>
      <c r="E11" s="12" t="s">
        <v>110</v>
      </c>
      <c r="G11" s="14" t="s">
        <v>119</v>
      </c>
      <c r="I11" s="14" t="s">
        <v>112</v>
      </c>
      <c r="K11" s="13">
        <v>2815138</v>
      </c>
      <c r="P11" s="14"/>
      <c r="Q11" s="13">
        <v>2815138</v>
      </c>
      <c r="S11" s="15">
        <v>8.6092787189179925E-7</v>
      </c>
    </row>
    <row r="12" spans="1:19" ht="18.75" x14ac:dyDescent="0.25">
      <c r="A12" s="12" t="s">
        <v>117</v>
      </c>
      <c r="C12" s="14" t="s">
        <v>120</v>
      </c>
      <c r="E12" s="12" t="s">
        <v>110</v>
      </c>
      <c r="G12" s="14" t="s">
        <v>121</v>
      </c>
      <c r="I12" s="14" t="s">
        <v>112</v>
      </c>
      <c r="K12" s="13">
        <v>648562349</v>
      </c>
      <c r="M12" s="13">
        <v>0</v>
      </c>
      <c r="O12" s="13">
        <v>640128000</v>
      </c>
      <c r="Q12" s="13">
        <v>8434349</v>
      </c>
      <c r="S12" s="15">
        <v>2.5793997080650132E-6</v>
      </c>
    </row>
    <row r="13" spans="1:19" ht="18.75" x14ac:dyDescent="0.25">
      <c r="A13" s="16" t="s">
        <v>74</v>
      </c>
      <c r="K13" s="16">
        <f>SUM(K9:$K$12)</f>
        <v>5653170767</v>
      </c>
      <c r="M13" s="16">
        <f>SUM(M9:$M$12)</f>
        <v>85691858266</v>
      </c>
      <c r="O13" s="16">
        <f>SUM(O9:$O$12)</f>
        <v>75975405544</v>
      </c>
      <c r="Q13" s="16">
        <f>SUM(Q9:$Q$12)</f>
        <v>15369623489</v>
      </c>
      <c r="S13" s="17">
        <f>SUM(S9:$S$12)</f>
        <v>4.7003511878149426E-3</v>
      </c>
    </row>
    <row r="14" spans="1:19" ht="18.75" x14ac:dyDescent="0.25">
      <c r="K14" s="18"/>
      <c r="M14" s="18"/>
      <c r="O14" s="18"/>
      <c r="Q14" s="18"/>
      <c r="S14" s="18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A5" sqref="A5:AC5"/>
    </sheetView>
  </sheetViews>
  <sheetFormatPr defaultRowHeight="18" x14ac:dyDescent="0.25"/>
  <cols>
    <col min="1" max="1" width="17" style="5" customWidth="1"/>
    <col min="2" max="2" width="1.42578125" style="5" customWidth="1"/>
    <col min="3" max="3" width="11.42578125" style="5" customWidth="1"/>
    <col min="4" max="4" width="1.42578125" style="5" customWidth="1"/>
    <col min="5" max="5" width="7.140625" style="5" customWidth="1"/>
    <col min="6" max="6" width="1.42578125" style="5" customWidth="1"/>
    <col min="7" max="7" width="7.140625" style="5" customWidth="1"/>
    <col min="8" max="8" width="1.42578125" style="5" customWidth="1"/>
    <col min="9" max="9" width="11.42578125" style="5" customWidth="1"/>
    <col min="10" max="10" width="1.42578125" style="5" customWidth="1"/>
    <col min="11" max="11" width="11.42578125" style="5" customWidth="1"/>
    <col min="12" max="12" width="1.42578125" style="5" customWidth="1"/>
    <col min="13" max="13" width="17" style="5" customWidth="1"/>
    <col min="14" max="14" width="1.42578125" style="5" customWidth="1"/>
    <col min="15" max="15" width="17" style="5" customWidth="1"/>
    <col min="16" max="16" width="1.42578125" style="5" customWidth="1"/>
    <col min="17" max="17" width="11.42578125" style="5" customWidth="1"/>
    <col min="18" max="18" width="14.140625" style="5" customWidth="1"/>
    <col min="19" max="19" width="1.42578125" style="5" customWidth="1"/>
    <col min="20" max="20" width="11.42578125" style="5" customWidth="1"/>
    <col min="21" max="21" width="14.140625" style="5" customWidth="1"/>
    <col min="22" max="22" width="1.42578125" style="5" customWidth="1"/>
    <col min="23" max="23" width="11.42578125" style="5" customWidth="1"/>
    <col min="24" max="24" width="1.42578125" style="5" customWidth="1"/>
    <col min="25" max="25" width="17" style="5" customWidth="1"/>
    <col min="26" max="26" width="1.42578125" style="5" customWidth="1"/>
    <col min="27" max="27" width="17" style="5" customWidth="1"/>
    <col min="28" max="28" width="1.42578125" style="5" customWidth="1"/>
    <col min="29" max="29" width="8.5703125" style="5" customWidth="1"/>
    <col min="30" max="16384" width="9.140625" style="5"/>
  </cols>
  <sheetData>
    <row r="1" spans="1:29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0.100000000000001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5" spans="1:29" ht="21" x14ac:dyDescent="0.25">
      <c r="A5" s="27" t="s">
        <v>122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7" spans="1:29" ht="21" x14ac:dyDescent="0.25">
      <c r="K7" s="19" t="s">
        <v>5</v>
      </c>
      <c r="M7" s="6" t="s">
        <v>6</v>
      </c>
      <c r="N7" s="7"/>
      <c r="O7" s="7"/>
      <c r="P7" s="7"/>
      <c r="Q7" s="7"/>
      <c r="R7" s="7"/>
      <c r="S7" s="7"/>
      <c r="T7" s="7"/>
      <c r="U7" s="7"/>
      <c r="W7" s="6" t="s">
        <v>7</v>
      </c>
      <c r="X7" s="7"/>
      <c r="Y7" s="7"/>
      <c r="Z7" s="7"/>
      <c r="AA7" s="7"/>
      <c r="AB7" s="7"/>
      <c r="AC7" s="7"/>
    </row>
    <row r="8" spans="1:29" ht="18.75" x14ac:dyDescent="0.25">
      <c r="A8" s="8" t="s">
        <v>123</v>
      </c>
      <c r="C8" s="9" t="s">
        <v>87</v>
      </c>
      <c r="E8" s="9" t="s">
        <v>104</v>
      </c>
      <c r="G8" s="9" t="s">
        <v>124</v>
      </c>
      <c r="I8" s="9" t="s">
        <v>85</v>
      </c>
      <c r="K8" s="8" t="s">
        <v>9</v>
      </c>
      <c r="M8" s="8" t="s">
        <v>10</v>
      </c>
      <c r="O8" s="8" t="s">
        <v>11</v>
      </c>
      <c r="Q8" s="8" t="s">
        <v>12</v>
      </c>
      <c r="R8" s="4"/>
      <c r="T8" s="8" t="s">
        <v>13</v>
      </c>
      <c r="U8" s="4"/>
      <c r="W8" s="8" t="s">
        <v>9</v>
      </c>
      <c r="Y8" s="8" t="s">
        <v>10</v>
      </c>
      <c r="AA8" s="8" t="s">
        <v>11</v>
      </c>
      <c r="AC8" s="9" t="s">
        <v>15</v>
      </c>
    </row>
    <row r="9" spans="1:29" ht="18.75" x14ac:dyDescent="0.25">
      <c r="A9" s="10"/>
      <c r="C9" s="10"/>
      <c r="E9" s="10"/>
      <c r="G9" s="10"/>
      <c r="I9" s="10"/>
      <c r="K9" s="10"/>
      <c r="M9" s="10"/>
      <c r="O9" s="10"/>
      <c r="Q9" s="11" t="s">
        <v>9</v>
      </c>
      <c r="R9" s="11" t="s">
        <v>10</v>
      </c>
      <c r="T9" s="11" t="s">
        <v>9</v>
      </c>
      <c r="U9" s="11" t="s">
        <v>16</v>
      </c>
      <c r="W9" s="10"/>
      <c r="Y9" s="10"/>
      <c r="AA9" s="10"/>
      <c r="AC9" s="10"/>
    </row>
    <row r="10" spans="1:29" ht="18.75" x14ac:dyDescent="0.25">
      <c r="A10" s="16" t="s">
        <v>74</v>
      </c>
      <c r="K10" s="16">
        <f>SUM($K$9)</f>
        <v>0</v>
      </c>
      <c r="M10" s="16">
        <f>SUM($M$9)</f>
        <v>0</v>
      </c>
      <c r="O10" s="16">
        <f>SUM($O$9)</f>
        <v>0</v>
      </c>
      <c r="Q10" s="16">
        <f>SUM($Q$9)</f>
        <v>0</v>
      </c>
      <c r="R10" s="16">
        <f>SUM($R$9)</f>
        <v>0</v>
      </c>
      <c r="T10" s="16">
        <f>SUM($T$9)</f>
        <v>0</v>
      </c>
      <c r="U10" s="16">
        <f>SUM($U$9)</f>
        <v>0</v>
      </c>
      <c r="W10" s="16">
        <f>SUM($W$9)</f>
        <v>0</v>
      </c>
      <c r="Y10" s="16">
        <f>SUM($Y$9)</f>
        <v>0</v>
      </c>
      <c r="AA10" s="16">
        <f>SUM($AA$9)</f>
        <v>0</v>
      </c>
      <c r="AC10" s="17">
        <f>SUM($AC$9)</f>
        <v>0</v>
      </c>
    </row>
    <row r="11" spans="1:29" ht="18.75" x14ac:dyDescent="0.25">
      <c r="K11" s="18"/>
      <c r="M11" s="18"/>
      <c r="O11" s="18"/>
      <c r="Q11" s="18"/>
      <c r="R11" s="18"/>
      <c r="T11" s="18"/>
      <c r="U11" s="18"/>
      <c r="W11" s="18"/>
      <c r="Y11" s="18"/>
      <c r="AA11" s="18"/>
      <c r="AC11" s="18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A5" sqref="A5:I5"/>
    </sheetView>
  </sheetViews>
  <sheetFormatPr defaultRowHeight="18" x14ac:dyDescent="0.25"/>
  <cols>
    <col min="1" max="1" width="49.7109375" style="5" customWidth="1"/>
    <col min="2" max="2" width="1.42578125" style="5" customWidth="1"/>
    <col min="3" max="3" width="11.42578125" style="5" customWidth="1"/>
    <col min="4" max="4" width="1.42578125" style="5" customWidth="1"/>
    <col min="5" max="5" width="21.28515625" style="5" customWidth="1"/>
    <col min="6" max="6" width="1.42578125" style="5" customWidth="1"/>
    <col min="7" max="7" width="11.42578125" style="5" customWidth="1"/>
    <col min="8" max="8" width="1.42578125" style="5" customWidth="1"/>
    <col min="9" max="9" width="11.42578125" style="5" customWidth="1"/>
    <col min="10" max="16384" width="9.140625" style="5"/>
  </cols>
  <sheetData>
    <row r="1" spans="1:9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</row>
    <row r="2" spans="1:9" ht="20.100000000000001" customHeight="1" x14ac:dyDescent="0.25">
      <c r="A2" s="3" t="s">
        <v>125</v>
      </c>
      <c r="B2" s="4"/>
      <c r="C2" s="4"/>
      <c r="D2" s="4"/>
      <c r="E2" s="4"/>
      <c r="F2" s="4"/>
      <c r="G2" s="4"/>
      <c r="H2" s="4"/>
      <c r="I2" s="4"/>
    </row>
    <row r="3" spans="1:9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</row>
    <row r="5" spans="1:9" ht="21" x14ac:dyDescent="0.25">
      <c r="A5" s="27" t="s">
        <v>126</v>
      </c>
      <c r="B5" s="28"/>
      <c r="C5" s="28"/>
      <c r="D5" s="28"/>
      <c r="E5" s="28"/>
      <c r="F5" s="28"/>
      <c r="G5" s="28"/>
      <c r="H5" s="28"/>
      <c r="I5" s="28"/>
    </row>
    <row r="7" spans="1:9" ht="42" x14ac:dyDescent="0.25">
      <c r="A7" s="19" t="s">
        <v>127</v>
      </c>
      <c r="C7" s="19" t="s">
        <v>128</v>
      </c>
      <c r="E7" s="19" t="s">
        <v>105</v>
      </c>
      <c r="G7" s="20" t="s">
        <v>129</v>
      </c>
      <c r="I7" s="20" t="s">
        <v>130</v>
      </c>
    </row>
    <row r="8" spans="1:9" ht="21" x14ac:dyDescent="0.25">
      <c r="A8" s="21" t="s">
        <v>131</v>
      </c>
      <c r="C8" s="14" t="s">
        <v>132</v>
      </c>
      <c r="E8" s="13">
        <v>442572416224</v>
      </c>
      <c r="G8" s="15">
        <f>E8/443112737765</f>
        <v>0.99878062286422797</v>
      </c>
      <c r="I8" s="15">
        <f>E8/3269888328524</f>
        <v>0.13534786872179622</v>
      </c>
    </row>
    <row r="9" spans="1:9" ht="21" x14ac:dyDescent="0.25">
      <c r="A9" s="21" t="s">
        <v>133</v>
      </c>
      <c r="C9" s="14" t="s">
        <v>134</v>
      </c>
      <c r="E9" s="13">
        <v>0</v>
      </c>
      <c r="G9" s="15">
        <f>E9/443112737765</f>
        <v>0</v>
      </c>
      <c r="I9" s="15">
        <f>E9/3269888328524</f>
        <v>0</v>
      </c>
    </row>
    <row r="10" spans="1:9" ht="21" x14ac:dyDescent="0.25">
      <c r="A10" s="21" t="s">
        <v>135</v>
      </c>
      <c r="C10" s="14" t="s">
        <v>136</v>
      </c>
      <c r="E10" s="13">
        <v>136744</v>
      </c>
      <c r="G10" s="15">
        <f>E10/443112737765</f>
        <v>3.0859866653736477E-7</v>
      </c>
      <c r="I10" s="15">
        <f>E10/3269888328524</f>
        <v>4.1819165140029444E-8</v>
      </c>
    </row>
    <row r="11" spans="1:9" ht="21" x14ac:dyDescent="0.25">
      <c r="A11" s="21" t="s">
        <v>137</v>
      </c>
      <c r="C11" s="14" t="s">
        <v>138</v>
      </c>
      <c r="E11" s="13">
        <v>540184797</v>
      </c>
      <c r="G11" s="15">
        <f>E11/443112737765</f>
        <v>1.2190685371055189E-3</v>
      </c>
      <c r="I11" s="15">
        <f>E11/3269888328524</f>
        <v>1.6519976914435938E-4</v>
      </c>
    </row>
    <row r="12" spans="1:9" ht="21" x14ac:dyDescent="0.25">
      <c r="A12" s="19" t="s">
        <v>74</v>
      </c>
      <c r="E12" s="16">
        <f>SUM(E8:$E$11)</f>
        <v>443112737765</v>
      </c>
      <c r="G12" s="17">
        <f>SUM(G8:$G$11)</f>
        <v>1</v>
      </c>
      <c r="I12" s="17">
        <f>SUM(I8:$I$11)</f>
        <v>0.13551311031010571</v>
      </c>
    </row>
    <row r="13" spans="1:9" ht="18.75" x14ac:dyDescent="0.25">
      <c r="E13" s="18"/>
      <c r="G13" s="18"/>
      <c r="I13" s="18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4"/>
  <sheetViews>
    <sheetView rightToLeft="1" workbookViewId="0">
      <selection activeCell="A5" sqref="A5:S5"/>
    </sheetView>
  </sheetViews>
  <sheetFormatPr defaultRowHeight="18" x14ac:dyDescent="0.25"/>
  <cols>
    <col min="1" max="1" width="17" style="5" customWidth="1"/>
    <col min="2" max="2" width="1.42578125" style="5" customWidth="1"/>
    <col min="3" max="3" width="11.42578125" style="5" customWidth="1"/>
    <col min="4" max="4" width="1.42578125" style="5" customWidth="1"/>
    <col min="5" max="5" width="12.7109375" style="5" customWidth="1"/>
    <col min="6" max="6" width="1.42578125" style="5" customWidth="1"/>
    <col min="7" max="7" width="11.42578125" style="5" customWidth="1"/>
    <col min="8" max="8" width="1.42578125" style="5" customWidth="1"/>
    <col min="9" max="9" width="18.42578125" style="5" customWidth="1"/>
    <col min="10" max="10" width="1.42578125" style="5" customWidth="1"/>
    <col min="11" max="11" width="14.140625" style="5" customWidth="1"/>
    <col min="12" max="12" width="1.42578125" style="5" customWidth="1"/>
    <col min="13" max="13" width="18.42578125" style="5" customWidth="1"/>
    <col min="14" max="14" width="1.42578125" style="5" customWidth="1"/>
    <col min="15" max="15" width="18.42578125" style="5" customWidth="1"/>
    <col min="16" max="16" width="1.42578125" style="5" customWidth="1"/>
    <col min="17" max="17" width="14.140625" style="5" customWidth="1"/>
    <col min="18" max="18" width="1.42578125" style="5" customWidth="1"/>
    <col min="19" max="19" width="18.42578125" style="5" customWidth="1"/>
    <col min="20" max="16384" width="9.140625" style="5"/>
  </cols>
  <sheetData>
    <row r="1" spans="1:19" ht="20.100000000000001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0.100000000000001" customHeight="1" x14ac:dyDescent="0.25">
      <c r="A2" s="3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0.100000000000001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5" spans="1:19" ht="21" x14ac:dyDescent="0.25">
      <c r="A5" s="27" t="s">
        <v>139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ht="21" x14ac:dyDescent="0.25">
      <c r="C7" s="6" t="s">
        <v>140</v>
      </c>
      <c r="D7" s="7"/>
      <c r="E7" s="7"/>
      <c r="F7" s="7"/>
      <c r="G7" s="7"/>
      <c r="I7" s="6" t="s">
        <v>141</v>
      </c>
      <c r="J7" s="7"/>
      <c r="K7" s="7"/>
      <c r="L7" s="7"/>
      <c r="M7" s="7"/>
      <c r="O7" s="6" t="s">
        <v>7</v>
      </c>
      <c r="P7" s="7"/>
      <c r="Q7" s="7"/>
      <c r="R7" s="7"/>
      <c r="S7" s="7"/>
    </row>
    <row r="8" spans="1:19" ht="63" x14ac:dyDescent="0.25">
      <c r="A8" s="19" t="s">
        <v>76</v>
      </c>
      <c r="C8" s="20" t="s">
        <v>142</v>
      </c>
      <c r="E8" s="20" t="s">
        <v>143</v>
      </c>
      <c r="G8" s="20" t="s">
        <v>144</v>
      </c>
      <c r="I8" s="20" t="s">
        <v>145</v>
      </c>
      <c r="K8" s="20" t="s">
        <v>146</v>
      </c>
      <c r="M8" s="20" t="s">
        <v>147</v>
      </c>
      <c r="O8" s="20" t="s">
        <v>145</v>
      </c>
      <c r="Q8" s="20" t="s">
        <v>146</v>
      </c>
      <c r="S8" s="20" t="s">
        <v>147</v>
      </c>
    </row>
    <row r="9" spans="1:19" ht="37.5" x14ac:dyDescent="0.25">
      <c r="A9" s="12" t="s">
        <v>28</v>
      </c>
      <c r="C9" s="14" t="s">
        <v>148</v>
      </c>
      <c r="E9" s="13">
        <v>1404133</v>
      </c>
      <c r="G9" s="13">
        <v>33</v>
      </c>
      <c r="N9" s="14"/>
      <c r="O9" s="13">
        <v>46336389</v>
      </c>
      <c r="Q9" s="13">
        <v>0</v>
      </c>
      <c r="S9" s="13">
        <v>46336389</v>
      </c>
    </row>
    <row r="10" spans="1:19" ht="18.75" x14ac:dyDescent="0.25">
      <c r="A10" s="12" t="s">
        <v>32</v>
      </c>
      <c r="C10" s="14" t="s">
        <v>149</v>
      </c>
      <c r="E10" s="13">
        <v>41057</v>
      </c>
      <c r="G10" s="13">
        <v>4100</v>
      </c>
      <c r="I10" s="13">
        <v>168333700</v>
      </c>
      <c r="K10" s="13">
        <v>-19654207</v>
      </c>
      <c r="M10" s="13">
        <v>148679493</v>
      </c>
      <c r="O10" s="13">
        <v>168333700</v>
      </c>
      <c r="Q10" s="13">
        <v>-19654207</v>
      </c>
      <c r="S10" s="13">
        <v>148679493</v>
      </c>
    </row>
    <row r="11" spans="1:19" ht="18.75" x14ac:dyDescent="0.25">
      <c r="A11" s="12" t="s">
        <v>41</v>
      </c>
      <c r="C11" s="14" t="s">
        <v>5</v>
      </c>
      <c r="E11" s="13">
        <v>5970000</v>
      </c>
      <c r="G11" s="13">
        <v>2350</v>
      </c>
      <c r="I11" s="13">
        <v>14029500000</v>
      </c>
      <c r="K11" s="13">
        <v>0</v>
      </c>
      <c r="M11" s="13">
        <v>14029500000</v>
      </c>
      <c r="O11" s="13">
        <v>14029500000</v>
      </c>
      <c r="Q11" s="13">
        <v>0</v>
      </c>
      <c r="S11" s="13">
        <v>14029500000</v>
      </c>
    </row>
    <row r="12" spans="1:19" ht="18.75" x14ac:dyDescent="0.25">
      <c r="A12" s="12" t="s">
        <v>43</v>
      </c>
      <c r="C12" s="14" t="s">
        <v>150</v>
      </c>
      <c r="E12" s="13">
        <v>3778</v>
      </c>
      <c r="G12" s="13">
        <v>1180</v>
      </c>
      <c r="I12" s="13">
        <v>4458040</v>
      </c>
      <c r="K12" s="13">
        <v>-175975</v>
      </c>
      <c r="M12" s="13">
        <v>4282065</v>
      </c>
      <c r="O12" s="13">
        <v>4458040</v>
      </c>
      <c r="Q12" s="13">
        <v>-175975</v>
      </c>
      <c r="S12" s="13">
        <v>4282065</v>
      </c>
    </row>
    <row r="13" spans="1:19" ht="18.75" x14ac:dyDescent="0.25">
      <c r="A13" s="16" t="s">
        <v>74</v>
      </c>
      <c r="I13" s="16">
        <f>SUM(I9:$I$12)</f>
        <v>14202291740</v>
      </c>
      <c r="K13" s="16">
        <f>SUM(K9:$K$12)</f>
        <v>-19830182</v>
      </c>
      <c r="M13" s="16">
        <f>SUM(M9:$M$12)</f>
        <v>14182461558</v>
      </c>
      <c r="O13" s="16">
        <f>SUM(O9:$O$12)</f>
        <v>14248628129</v>
      </c>
      <c r="Q13" s="16">
        <f>SUM(Q9:$Q$12)</f>
        <v>-19830182</v>
      </c>
      <c r="S13" s="16">
        <f>SUM(S9:$S$12)</f>
        <v>14228797947</v>
      </c>
    </row>
    <row r="14" spans="1:19" ht="18.75" x14ac:dyDescent="0.25">
      <c r="I14" s="18"/>
      <c r="K14" s="18"/>
      <c r="M14" s="18"/>
      <c r="O14" s="18"/>
      <c r="Q14" s="18"/>
      <c r="S14" s="18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2023-05-31T03:52:04Z</dcterms:created>
  <dcterms:modified xsi:type="dcterms:W3CDTF">2023-05-31T04:07:10Z</dcterms:modified>
</cp:coreProperties>
</file>