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51997B3C-BFF6-42A5-8FA7-F0477C636F9D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0" i="15"/>
  <c r="K9" i="15" s="1"/>
  <c r="K10" i="15" s="1"/>
  <c r="G10" i="15"/>
  <c r="E10" i="15"/>
  <c r="Q9" i="14"/>
  <c r="O9" i="14"/>
  <c r="M9" i="14"/>
  <c r="K9" i="14"/>
  <c r="I9" i="14"/>
  <c r="G9" i="14"/>
  <c r="E9" i="14"/>
  <c r="C9" i="14"/>
  <c r="U90" i="13"/>
  <c r="S90" i="13"/>
  <c r="Q90" i="13"/>
  <c r="O90" i="13"/>
  <c r="M90" i="13"/>
  <c r="K90" i="13"/>
  <c r="I90" i="13"/>
  <c r="G90" i="13"/>
  <c r="E90" i="13"/>
  <c r="C90" i="13"/>
  <c r="Q78" i="12"/>
  <c r="O78" i="12"/>
  <c r="M78" i="12"/>
  <c r="K78" i="12"/>
  <c r="I78" i="12"/>
  <c r="G78" i="12"/>
  <c r="E78" i="12"/>
  <c r="C78" i="12"/>
  <c r="Q43" i="11"/>
  <c r="O43" i="11"/>
  <c r="M43" i="11"/>
  <c r="K43" i="11"/>
  <c r="I43" i="11"/>
  <c r="G43" i="11"/>
  <c r="E43" i="11"/>
  <c r="C43" i="11"/>
  <c r="S10" i="10"/>
  <c r="Q10" i="10"/>
  <c r="O10" i="10"/>
  <c r="M10" i="10"/>
  <c r="K10" i="10"/>
  <c r="I10" i="10"/>
  <c r="S16" i="9"/>
  <c r="Q16" i="9"/>
  <c r="O16" i="9"/>
  <c r="M16" i="9"/>
  <c r="K16" i="9"/>
  <c r="I16" i="9"/>
  <c r="I12" i="8"/>
  <c r="E12" i="8"/>
  <c r="I11" i="8"/>
  <c r="G11" i="8"/>
  <c r="I10" i="8"/>
  <c r="G10" i="8"/>
  <c r="I9" i="8"/>
  <c r="G9" i="8"/>
  <c r="I8" i="8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80" i="2"/>
  <c r="U80" i="2"/>
  <c r="S80" i="2"/>
  <c r="Q80" i="2"/>
  <c r="O80" i="2"/>
  <c r="M80" i="2"/>
  <c r="L80" i="2"/>
  <c r="J80" i="2"/>
  <c r="I80" i="2"/>
  <c r="G80" i="2"/>
  <c r="E80" i="2"/>
  <c r="C80" i="2"/>
</calcChain>
</file>

<file path=xl/sharedStrings.xml><?xml version="1.0" encoding="utf-8"?>
<sst xmlns="http://schemas.openxmlformats.org/spreadsheetml/2006/main" count="570" uniqueCount="221">
  <si>
    <t>‫صندوق سرمايه ‌گذاري مشترك بورسيران</t>
  </si>
  <si>
    <t>‫صورت وضعیت پورتفوی</t>
  </si>
  <si>
    <t>‫برای ماه منتهی به 1402/03/31</t>
  </si>
  <si>
    <t>‫1- سرمایه گذاری ها</t>
  </si>
  <si>
    <t>‫1-1- سرمایه گذاری در سهام و حق تقدم سهام</t>
  </si>
  <si>
    <t>‫1402/02/31</t>
  </si>
  <si>
    <t>‫تغییرات طی دوره</t>
  </si>
  <si>
    <t>‫1402/03/31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</si>
  <si>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</si>
  <si>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</si>
  <si>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</si>
  <si>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</si>
  <si>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</si>
  <si>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</si>
  <si>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</si>
  <si>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</si>
  <si>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</si>
  <si>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‫اختيارخ شپنا-4350-1401/08/29</t>
  </si>
  <si>
    <t>‫اختيارخ شپنا-5350-1401/08/29</t>
  </si>
  <si>
    <t>‫اقتصاد نوين</t>
  </si>
  <si>
    <t>‫ايران خودرو</t>
  </si>
  <si>
    <t>‫ايران خودرو ديزل</t>
  </si>
  <si>
    <t>‫بانك خاورميانه</t>
  </si>
  <si>
    <t>‫بانك صادرات</t>
  </si>
  <si>
    <t>‫بانك ملت</t>
  </si>
  <si>
    <t>‫بانک رسالت</t>
  </si>
  <si>
    <t>‫بانک سامان</t>
  </si>
  <si>
    <t>‫بيمه آسيا</t>
  </si>
  <si>
    <t>‫بیمه کوثر</t>
  </si>
  <si>
    <t>‫تامين سرمايه بانك ملت</t>
  </si>
  <si>
    <t>‫تامين سرمايه كيميا</t>
  </si>
  <si>
    <t>‫تامين سرمايه كيميا- (نماد قدیمی حذف شده)</t>
  </si>
  <si>
    <t>‫توسعه ساختمان</t>
  </si>
  <si>
    <t>‫توسعه و عمران اميد</t>
  </si>
  <si>
    <t>‫داروسازي دانا</t>
  </si>
  <si>
    <t>‫داروسازي كاسپين</t>
  </si>
  <si>
    <t>‫ريل گردش ايرانيان</t>
  </si>
  <si>
    <t>‫زامياد</t>
  </si>
  <si>
    <t>‫سايپا</t>
  </si>
  <si>
    <t>‫سرمايه گذاري البرز</t>
  </si>
  <si>
    <t>‫سرمايه گذاري تامين اجتماعي</t>
  </si>
  <si>
    <t>‫سرمايه گذاري توسعه صنعت وتجارت</t>
  </si>
  <si>
    <t>‫سرمايه گذاري سپه</t>
  </si>
  <si>
    <t>‫سرمايه گذاري غدير</t>
  </si>
  <si>
    <t>‫سرمايه گذاري پتروشيـمي</t>
  </si>
  <si>
    <t>‫سيمان آبيك</t>
  </si>
  <si>
    <t>‫سيمان اردستان</t>
  </si>
  <si>
    <t>‫سيمان فارس و خوزستان</t>
  </si>
  <si>
    <t>‫سيمرغ</t>
  </si>
  <si>
    <t>‫شرکت سرمایه گذاری خوارزمی</t>
  </si>
  <si>
    <t>‫ص. معدني كيمياي زنجان گستران</t>
  </si>
  <si>
    <t>‫صنايع شيميايي كيمياگران امروز</t>
  </si>
  <si>
    <t>‫صنايع فروآلياژ ايران</t>
  </si>
  <si>
    <t>‫صنايع ماشين هاي اداري ايران</t>
  </si>
  <si>
    <t>‫صنايع پتروشيمي خليج فارس</t>
  </si>
  <si>
    <t>‫صنعتي بارز</t>
  </si>
  <si>
    <t>‫صنعتي مينو</t>
  </si>
  <si>
    <t>‫غلتك سازان سپاهان</t>
  </si>
  <si>
    <t>‫فولاد اميركبير</t>
  </si>
  <si>
    <t>‫فولاد كاوه</t>
  </si>
  <si>
    <t>‫فولاد مباركه</t>
  </si>
  <si>
    <t>‫قند اصفهان</t>
  </si>
  <si>
    <t>‫قند مرودشت</t>
  </si>
  <si>
    <t>‫كيمياي زنجان گستران - (نماد قدیمی حذف شده)</t>
  </si>
  <si>
    <t>‫مخابرات</t>
  </si>
  <si>
    <t>‫ملي مس</t>
  </si>
  <si>
    <t>‫مپنا</t>
  </si>
  <si>
    <t>‫نفت اصفهان</t>
  </si>
  <si>
    <t>‫نفت بندر عباس</t>
  </si>
  <si>
    <t>‫نفت تهران</t>
  </si>
  <si>
    <t>‫نيرو محركه</t>
  </si>
  <si>
    <t>‫پارس توشه</t>
  </si>
  <si>
    <t>‫پارس دارو</t>
  </si>
  <si>
    <t>‫پارس فولاد سبزوار</t>
  </si>
  <si>
    <t>‫پتروشيمي اروميه</t>
  </si>
  <si>
    <t>‫پتروشيمي تندگويان</t>
  </si>
  <si>
    <t>‫پتروشيمي شيراز</t>
  </si>
  <si>
    <t>‫پتروشيمي نوري</t>
  </si>
  <si>
    <t>‫پتروشيمی پردیس</t>
  </si>
  <si>
    <t>‫پخش البرز</t>
  </si>
  <si>
    <t>‫پخش البرز (تقدم)</t>
  </si>
  <si>
    <t>‫پلاسكوكار</t>
  </si>
  <si>
    <t>‫گ.س.وت.ص.پتروشيمي خليج فارس</t>
  </si>
  <si>
    <t>‫گروه توسعه مالي مهر آيندگان - (نماد قدیمی حذف شده)</t>
  </si>
  <si>
    <t>‫گروه توسعه مالي مهرآيندگان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</si>
  <si>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</si>
  <si>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</si>
  <si>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</si>
  <si>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</si>
  <si>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</si>
  <si>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</si>
  <si>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</si>
  <si>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</si>
  <si>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</si>
  <si>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</si>
  <si>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</si>
  <si>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</si>
  <si>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</si>
  <si>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</si>
  <si>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</si>
  <si>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</si>
  <si>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</si>
  <si>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</si>
  <si>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</si>
  <si>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</si>
  <si>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</si>
  <si>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</si>
  <si>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</si>
  <si>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</si>
  <si>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</si>
  <si>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</si>
  <si>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</si>
  <si>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</si>
  <si>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</si>
  <si>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</si>
  <si>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</si>
  <si>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</si>
  <si>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</si>
  <si>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</si>
  <si>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</si>
  <si>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</si>
  <si>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</si>
  <si>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</si>
  <si>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</si>
  <si>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</si>
  <si>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</si>
  <si>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</si>
  <si>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</si>
  <si>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</si>
  <si>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</si>
  <si>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</si>
  <si>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</si>
  <si>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</si>
  <si>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</si>
  <si>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</si>
  <si>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</si>
  <si>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</si>
  <si>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</si>
  <si>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</si>
  <si>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</si>
  <si>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</si>
  <si>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</si>
  <si>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</si>
  <si>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</si>
  <si>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</si>
  <si>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</si>
  <si>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</si>
  <si>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</si>
  <si>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</si>
  <si>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</si>
  <si>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</si>
  <si>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</si>
  <si>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</si>
  <si>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</si>
  <si>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</si>
  <si>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</si>
  <si>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</si>
  <si>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</si>
  <si>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</si>
  <si>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</si>
  <si>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‫1402/01/09</t>
  </si>
  <si>
    <t>‫1402/02/07</t>
  </si>
  <si>
    <t>‫1402/01/31</t>
  </si>
  <si>
    <t>‫1402/01/30</t>
  </si>
  <si>
    <t>‫1402/03/23</t>
  </si>
  <si>
    <t>‫1402/03/17</t>
  </si>
  <si>
    <t>‫1402/03/22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</si>
  <si>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</si>
  <si>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</si>
  <si>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</si>
  <si>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</si>
  <si>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</si>
  <si>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‫1402/03/01</t>
  </si>
  <si>
    <t>‫-</t>
  </si>
  <si>
    <t>‫سود(زیان) حاصل از فروش اوراق بهادار</t>
  </si>
  <si>
    <t>‫ارزش دفتری</t>
  </si>
  <si>
    <t>‫سود و زیان ناشی از فروش</t>
  </si>
  <si>
    <t>‫آذرآب</t>
  </si>
  <si>
    <t>‫اعتلاء البرز</t>
  </si>
  <si>
    <t>‫بيمه پارسيان</t>
  </si>
  <si>
    <t>‫تجلي توسعه معادن و فلزات</t>
  </si>
  <si>
    <t>‫داروپخش</t>
  </si>
  <si>
    <t>‫سرمايه گذاري شفادارو</t>
  </si>
  <si>
    <t>‫سيمان اردبيل</t>
  </si>
  <si>
    <t>‫قند نيشابور</t>
  </si>
  <si>
    <t>‫كشت و دامداري فكا</t>
  </si>
  <si>
    <t>‫كشت وصنعت شريف آباد</t>
  </si>
  <si>
    <t>‫ليزينگ صنعت</t>
  </si>
  <si>
    <t>‫محور خودرو</t>
  </si>
  <si>
    <t>‫نفت تبريز</t>
  </si>
  <si>
    <t>‫پتروشيمي بوعلي سينا</t>
  </si>
  <si>
    <t>‫گروه بهمن</t>
  </si>
  <si>
    <t>‫گوشت مرغ ماهان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</si>
  <si>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</si>
  <si>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</si>
  <si>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</si>
  <si>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</si>
  <si>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</si>
  <si>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</si>
  <si>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</si>
  <si>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</si>
  <si>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</si>
  <si>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رسالت</t>
  </si>
  <si>
    <t>‫بانك سامان</t>
  </si>
  <si>
    <t>‫بيمه كوثر</t>
  </si>
  <si>
    <t>‫شركت سرمايه گذاري خوارزمي</t>
  </si>
  <si>
    <t>‫صنعت و معدن</t>
  </si>
  <si>
    <t>‫كيمياي زنجان گستران</t>
  </si>
  <si>
    <t>‫پتروشيمي خليج فارس</t>
  </si>
  <si>
    <t>‫پتروشيمي پرديس</t>
  </si>
  <si>
    <t>‫گروه پتروشيمي س.ايرانيان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</si>
  <si>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</si>
  <si>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</si>
  <si>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</si>
  <si>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</si>
  <si>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</si>
  <si>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</si>
  <si>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</si>
  <si>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</si>
  <si>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</si>
  <si>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‫بورسيران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</si>
</sst>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37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0" fontId="2" fillId="2" borderId="2" xfId="0" applyNumberFormat="1" applyFont="1" applyFill="1" applyBorder="1"/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right" vertical="center" wrapText="1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>
      <selection activeCell="Q19" sqref="A1:XFD1048576"/>
    </sheetView>
  </sheetViews>
  <sheetFormatPr defaultRowHeight="18" x14ac:dyDescent="0.45"/>
  <cols>
    <col min="1" max="16384" width="9.140625" style="3"/>
  </cols>
  <sheetData>
    <row r="22" spans="1:10" ht="39.950000000000003" customHeight="1" x14ac:dyDescent="0.4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4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4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topLeftCell="A19" workbookViewId="0">
      <selection activeCell="F25" sqref="F25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8.425781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4.140625" style="3" customWidth="1"/>
    <col min="18" max="18" width="1.42578125" style="3" customWidth="1"/>
    <col min="19" max="19" width="18.42578125" style="3" customWidth="1"/>
    <col min="20" max="16384" width="9.140625" style="3"/>
  </cols>
  <sheetData>
    <row r="1" spans="1:1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5">
      <c r="A2" s="4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22" t="s">
        <v>167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I7" s="8" t="s">
        <v>153</v>
      </c>
      <c r="J7" s="23"/>
      <c r="K7" s="23"/>
      <c r="L7" s="23"/>
      <c r="M7" s="23"/>
      <c r="O7" s="8" t="s">
        <v>7</v>
      </c>
      <c r="P7" s="23"/>
      <c r="Q7" s="23"/>
      <c r="R7" s="23"/>
      <c r="S7" s="23"/>
    </row>
    <row r="8" spans="1:19" ht="42" x14ac:dyDescent="0.45">
      <c r="A8" s="27" t="s">
        <v>139</v>
      </c>
      <c r="C8" s="24" t="s">
        <v>168</v>
      </c>
      <c r="E8" s="24" t="s">
        <v>99</v>
      </c>
      <c r="G8" s="24" t="s">
        <v>116</v>
      </c>
      <c r="I8" s="24" t="s">
        <v>169</v>
      </c>
      <c r="K8" s="24" t="s">
        <v>158</v>
      </c>
      <c r="M8" s="24" t="s">
        <v>170</v>
      </c>
      <c r="O8" s="24" t="s">
        <v>169</v>
      </c>
      <c r="Q8" s="24" t="s">
        <v>158</v>
      </c>
      <c r="S8" s="24" t="s">
        <v>170</v>
      </c>
    </row>
    <row r="9" spans="1:19" ht="37.5" x14ac:dyDescent="0.45">
      <c r="A9" s="14" t="s">
        <v>171</v>
      </c>
      <c r="C9" s="16" t="s">
        <v>172</v>
      </c>
      <c r="E9" s="16" t="s">
        <v>173</v>
      </c>
      <c r="G9" s="16" t="s">
        <v>124</v>
      </c>
      <c r="N9" s="16"/>
      <c r="O9" s="15">
        <v>136744</v>
      </c>
      <c r="Q9" s="15">
        <v>0</v>
      </c>
      <c r="S9" s="15">
        <v>136744</v>
      </c>
    </row>
    <row r="10" spans="1:19" ht="18.75" x14ac:dyDescent="0.45">
      <c r="A10" s="18" t="s">
        <v>86</v>
      </c>
      <c r="I10" s="18">
        <f>SUM(I9:$I$9)</f>
        <v>0</v>
      </c>
      <c r="K10" s="18">
        <f>SUM(K9:$K$9)</f>
        <v>0</v>
      </c>
      <c r="M10" s="18">
        <f>SUM(M9:$M$9)</f>
        <v>0</v>
      </c>
      <c r="O10" s="18">
        <f>SUM(O9:$O$9)</f>
        <v>136744</v>
      </c>
      <c r="Q10" s="18">
        <f>SUM(Q9:$Q$9)</f>
        <v>0</v>
      </c>
      <c r="S10" s="18">
        <f>SUM(S9:$S$9)</f>
        <v>136744</v>
      </c>
    </row>
    <row r="11" spans="1:19" ht="18.75" x14ac:dyDescent="0.45">
      <c r="I11" s="20"/>
      <c r="K11" s="20"/>
      <c r="M11" s="20"/>
      <c r="O11" s="20"/>
      <c r="Q11" s="20"/>
      <c r="S11" s="20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46"/>
  <sheetViews>
    <sheetView rightToLeft="1" topLeftCell="A34" workbookViewId="0">
      <selection activeCell="G59" sqref="G59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2.7109375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2.710937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6384" width="9.140625" style="3"/>
  </cols>
  <sheetData>
    <row r="1" spans="1:17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4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22" t="s">
        <v>174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8" t="s">
        <v>153</v>
      </c>
      <c r="D7" s="23"/>
      <c r="E7" s="23"/>
      <c r="F7" s="23"/>
      <c r="G7" s="23"/>
      <c r="H7" s="23"/>
      <c r="I7" s="23"/>
      <c r="K7" s="8" t="s">
        <v>7</v>
      </c>
      <c r="L7" s="23"/>
      <c r="M7" s="23"/>
      <c r="N7" s="23"/>
      <c r="O7" s="23"/>
      <c r="P7" s="23"/>
      <c r="Q7" s="23"/>
    </row>
    <row r="8" spans="1:17" ht="42" x14ac:dyDescent="0.45">
      <c r="A8" s="27" t="s">
        <v>139</v>
      </c>
      <c r="C8" s="24" t="s">
        <v>9</v>
      </c>
      <c r="E8" s="24" t="s">
        <v>11</v>
      </c>
      <c r="G8" s="24" t="s">
        <v>175</v>
      </c>
      <c r="I8" s="24" t="s">
        <v>176</v>
      </c>
      <c r="K8" s="24" t="s">
        <v>9</v>
      </c>
      <c r="M8" s="24" t="s">
        <v>11</v>
      </c>
      <c r="O8" s="24" t="s">
        <v>175</v>
      </c>
      <c r="Q8" s="24" t="s">
        <v>176</v>
      </c>
    </row>
    <row r="9" spans="1:17" ht="18.75" x14ac:dyDescent="0.45">
      <c r="A9" s="14" t="s">
        <v>177</v>
      </c>
      <c r="J9" s="16"/>
      <c r="K9" s="15">
        <v>3000000</v>
      </c>
      <c r="M9" s="15">
        <v>6469798782</v>
      </c>
      <c r="O9" s="15">
        <v>5957361620</v>
      </c>
      <c r="Q9" s="15">
        <v>512437162</v>
      </c>
    </row>
    <row r="10" spans="1:17" ht="18.75" x14ac:dyDescent="0.45">
      <c r="A10" s="14" t="s">
        <v>178</v>
      </c>
      <c r="J10" s="16"/>
      <c r="K10" s="15">
        <v>905000</v>
      </c>
      <c r="M10" s="15">
        <v>3481512093</v>
      </c>
      <c r="O10" s="15">
        <v>2907408684</v>
      </c>
      <c r="Q10" s="15">
        <v>574103409</v>
      </c>
    </row>
    <row r="11" spans="1:17" ht="18.75" x14ac:dyDescent="0.45">
      <c r="A11" s="14" t="s">
        <v>20</v>
      </c>
      <c r="J11" s="16"/>
      <c r="K11" s="15">
        <v>2830000</v>
      </c>
      <c r="M11" s="15">
        <v>11617065833</v>
      </c>
      <c r="O11" s="15">
        <v>9525796051</v>
      </c>
      <c r="Q11" s="15">
        <v>2091269782</v>
      </c>
    </row>
    <row r="12" spans="1:17" ht="18.75" x14ac:dyDescent="0.45">
      <c r="A12" s="14" t="s">
        <v>22</v>
      </c>
      <c r="C12" s="15">
        <v>11950000</v>
      </c>
      <c r="E12" s="15">
        <v>59626801282</v>
      </c>
      <c r="G12" s="15">
        <v>54286026082</v>
      </c>
      <c r="I12" s="15">
        <v>5340775200</v>
      </c>
      <c r="K12" s="15">
        <v>11950000</v>
      </c>
      <c r="M12" s="15">
        <v>59626801282</v>
      </c>
      <c r="O12" s="15">
        <v>54286026082</v>
      </c>
      <c r="Q12" s="15">
        <v>5340775200</v>
      </c>
    </row>
    <row r="13" spans="1:17" ht="18.75" x14ac:dyDescent="0.45">
      <c r="A13" s="14" t="s">
        <v>24</v>
      </c>
      <c r="C13" s="15">
        <v>7800000</v>
      </c>
      <c r="E13" s="15">
        <v>39501439817</v>
      </c>
      <c r="G13" s="15">
        <v>26024969407</v>
      </c>
      <c r="I13" s="15">
        <v>13476470410</v>
      </c>
      <c r="K13" s="15">
        <v>12700000</v>
      </c>
      <c r="M13" s="15">
        <v>62645984974</v>
      </c>
      <c r="O13" s="15">
        <v>42383987258</v>
      </c>
      <c r="Q13" s="15">
        <v>20261997716</v>
      </c>
    </row>
    <row r="14" spans="1:17" ht="18.75" x14ac:dyDescent="0.45">
      <c r="A14" s="14" t="s">
        <v>25</v>
      </c>
      <c r="C14" s="15">
        <v>38555</v>
      </c>
      <c r="E14" s="15">
        <v>535408604</v>
      </c>
      <c r="G14" s="15">
        <v>440638579</v>
      </c>
      <c r="I14" s="15">
        <v>94770025</v>
      </c>
      <c r="K14" s="15">
        <v>38555</v>
      </c>
      <c r="M14" s="15">
        <v>535408604</v>
      </c>
      <c r="O14" s="15">
        <v>440638579</v>
      </c>
      <c r="Q14" s="15">
        <v>94770025</v>
      </c>
    </row>
    <row r="15" spans="1:17" ht="18.75" x14ac:dyDescent="0.45">
      <c r="A15" s="14" t="s">
        <v>27</v>
      </c>
      <c r="J15" s="16"/>
      <c r="K15" s="15">
        <v>2000000</v>
      </c>
      <c r="M15" s="15">
        <v>6302458101</v>
      </c>
      <c r="O15" s="15">
        <v>5564691065</v>
      </c>
      <c r="Q15" s="15">
        <v>737767036</v>
      </c>
    </row>
    <row r="16" spans="1:17" ht="18.75" x14ac:dyDescent="0.45">
      <c r="A16" s="14" t="s">
        <v>179</v>
      </c>
      <c r="J16" s="16"/>
      <c r="K16" s="15">
        <v>2000000</v>
      </c>
      <c r="M16" s="15">
        <v>9847092889</v>
      </c>
      <c r="O16" s="15">
        <v>8223165925</v>
      </c>
      <c r="Q16" s="15">
        <v>1623926964</v>
      </c>
    </row>
    <row r="17" spans="1:17" ht="18.75" x14ac:dyDescent="0.45">
      <c r="A17" s="14" t="s">
        <v>29</v>
      </c>
      <c r="C17" s="15">
        <v>351033</v>
      </c>
      <c r="E17" s="15">
        <v>1015934150</v>
      </c>
      <c r="G17" s="15">
        <v>859580291</v>
      </c>
      <c r="I17" s="15">
        <v>156353859</v>
      </c>
      <c r="K17" s="15">
        <v>1755166</v>
      </c>
      <c r="M17" s="15">
        <v>5565175306</v>
      </c>
      <c r="O17" s="15">
        <v>4294998028</v>
      </c>
      <c r="Q17" s="15">
        <v>1270177278</v>
      </c>
    </row>
    <row r="18" spans="1:17" ht="37.5" x14ac:dyDescent="0.45">
      <c r="A18" s="14" t="s">
        <v>31</v>
      </c>
      <c r="C18" s="15">
        <v>70247</v>
      </c>
      <c r="E18" s="15">
        <v>70310779</v>
      </c>
      <c r="G18" s="15">
        <v>70310779</v>
      </c>
      <c r="I18" s="15">
        <v>0</v>
      </c>
      <c r="K18" s="15">
        <v>70247</v>
      </c>
      <c r="M18" s="15">
        <v>70310779</v>
      </c>
      <c r="O18" s="15">
        <v>70310779</v>
      </c>
      <c r="Q18" s="15">
        <v>0</v>
      </c>
    </row>
    <row r="19" spans="1:17" ht="18.75" x14ac:dyDescent="0.45">
      <c r="A19" s="14" t="s">
        <v>180</v>
      </c>
      <c r="J19" s="16"/>
      <c r="K19" s="15">
        <v>17480000</v>
      </c>
      <c r="M19" s="15">
        <v>29536533479</v>
      </c>
      <c r="O19" s="15">
        <v>29466652324</v>
      </c>
      <c r="Q19" s="15">
        <v>69881155</v>
      </c>
    </row>
    <row r="20" spans="1:17" ht="18.75" x14ac:dyDescent="0.45">
      <c r="A20" s="14" t="s">
        <v>33</v>
      </c>
      <c r="C20" s="15">
        <v>1600000</v>
      </c>
      <c r="E20" s="15">
        <v>4449416565</v>
      </c>
      <c r="G20" s="15">
        <v>5227839094</v>
      </c>
      <c r="I20" s="15">
        <v>-778422529</v>
      </c>
      <c r="K20" s="15">
        <v>1600000</v>
      </c>
      <c r="M20" s="15">
        <v>4449416565</v>
      </c>
      <c r="O20" s="15">
        <v>5227839094</v>
      </c>
      <c r="Q20" s="15">
        <v>-778422529</v>
      </c>
    </row>
    <row r="21" spans="1:17" ht="18.75" x14ac:dyDescent="0.45">
      <c r="A21" s="14" t="s">
        <v>34</v>
      </c>
      <c r="C21" s="15">
        <v>41057</v>
      </c>
      <c r="E21" s="15">
        <v>1940644423</v>
      </c>
      <c r="G21" s="15">
        <v>1532204055</v>
      </c>
      <c r="I21" s="15">
        <v>408440368</v>
      </c>
      <c r="K21" s="15">
        <v>141057</v>
      </c>
      <c r="M21" s="15">
        <v>6747243749</v>
      </c>
      <c r="O21" s="15">
        <v>5263620693</v>
      </c>
      <c r="Q21" s="15">
        <v>1483623056</v>
      </c>
    </row>
    <row r="22" spans="1:17" ht="18.75" x14ac:dyDescent="0.45">
      <c r="A22" s="14" t="s">
        <v>181</v>
      </c>
      <c r="J22" s="16"/>
      <c r="K22" s="15">
        <v>82000</v>
      </c>
      <c r="M22" s="15">
        <v>3341996100</v>
      </c>
      <c r="O22" s="15">
        <v>3242925463</v>
      </c>
      <c r="Q22" s="15">
        <v>99070637</v>
      </c>
    </row>
    <row r="23" spans="1:17" ht="18.75" x14ac:dyDescent="0.45">
      <c r="A23" s="14" t="s">
        <v>38</v>
      </c>
      <c r="J23" s="16"/>
      <c r="K23" s="15">
        <v>1400000</v>
      </c>
      <c r="M23" s="15">
        <v>4556226903</v>
      </c>
      <c r="O23" s="15">
        <v>3821259419</v>
      </c>
      <c r="Q23" s="15">
        <v>734967484</v>
      </c>
    </row>
    <row r="24" spans="1:17" ht="37.5" x14ac:dyDescent="0.45">
      <c r="A24" s="14" t="s">
        <v>41</v>
      </c>
      <c r="J24" s="16"/>
      <c r="K24" s="15">
        <v>3150000</v>
      </c>
      <c r="M24" s="15">
        <v>8457526582</v>
      </c>
      <c r="O24" s="15">
        <v>6550067392</v>
      </c>
      <c r="Q24" s="15">
        <v>1907459190</v>
      </c>
    </row>
    <row r="25" spans="1:17" ht="18.75" x14ac:dyDescent="0.45">
      <c r="A25" s="14" t="s">
        <v>182</v>
      </c>
      <c r="J25" s="16"/>
      <c r="K25" s="15">
        <v>830558</v>
      </c>
      <c r="M25" s="15">
        <v>16763510805</v>
      </c>
      <c r="O25" s="15">
        <v>14727727256</v>
      </c>
      <c r="Q25" s="15">
        <v>2035783549</v>
      </c>
    </row>
    <row r="26" spans="1:17" ht="18.75" x14ac:dyDescent="0.45">
      <c r="A26" s="14" t="s">
        <v>183</v>
      </c>
      <c r="J26" s="16"/>
      <c r="K26" s="15">
        <v>162650</v>
      </c>
      <c r="M26" s="15">
        <v>7544915995</v>
      </c>
      <c r="O26" s="15">
        <v>7393838912</v>
      </c>
      <c r="Q26" s="15">
        <v>151077083</v>
      </c>
    </row>
    <row r="27" spans="1:17" ht="18.75" x14ac:dyDescent="0.45">
      <c r="A27" s="14" t="s">
        <v>48</v>
      </c>
      <c r="C27" s="15">
        <v>3778</v>
      </c>
      <c r="E27" s="15">
        <v>107919446</v>
      </c>
      <c r="G27" s="15">
        <v>125845417</v>
      </c>
      <c r="I27" s="15">
        <v>-17925971</v>
      </c>
      <c r="K27" s="15">
        <v>3778</v>
      </c>
      <c r="M27" s="15">
        <v>107919446</v>
      </c>
      <c r="O27" s="15">
        <v>125845417</v>
      </c>
      <c r="Q27" s="15">
        <v>-17925971</v>
      </c>
    </row>
    <row r="28" spans="1:17" ht="37.5" x14ac:dyDescent="0.45">
      <c r="A28" s="14" t="s">
        <v>54</v>
      </c>
      <c r="C28" s="15">
        <v>3500000</v>
      </c>
      <c r="E28" s="15">
        <v>48511323708</v>
      </c>
      <c r="G28" s="15">
        <v>37980555318</v>
      </c>
      <c r="I28" s="15">
        <v>10530768390</v>
      </c>
      <c r="K28" s="15">
        <v>3500000</v>
      </c>
      <c r="M28" s="15">
        <v>48511323708</v>
      </c>
      <c r="O28" s="15">
        <v>37980555318</v>
      </c>
      <c r="Q28" s="15">
        <v>10530768390</v>
      </c>
    </row>
    <row r="29" spans="1:17" ht="18.75" x14ac:dyDescent="0.45">
      <c r="A29" s="14" t="s">
        <v>60</v>
      </c>
      <c r="C29" s="15">
        <v>8200000</v>
      </c>
      <c r="E29" s="15">
        <v>49914603298</v>
      </c>
      <c r="G29" s="15">
        <v>47711857758</v>
      </c>
      <c r="I29" s="15">
        <v>2202745540</v>
      </c>
      <c r="K29" s="15">
        <v>19438375</v>
      </c>
      <c r="M29" s="15">
        <v>126766052436</v>
      </c>
      <c r="O29" s="15">
        <v>113052029925</v>
      </c>
      <c r="Q29" s="15">
        <v>13714022511</v>
      </c>
    </row>
    <row r="30" spans="1:17" ht="18.75" x14ac:dyDescent="0.45">
      <c r="A30" s="14" t="s">
        <v>184</v>
      </c>
      <c r="J30" s="16"/>
      <c r="K30" s="15">
        <v>4264916</v>
      </c>
      <c r="M30" s="15">
        <v>11456646109</v>
      </c>
      <c r="O30" s="15">
        <v>11170445149</v>
      </c>
      <c r="Q30" s="15">
        <v>286200960</v>
      </c>
    </row>
    <row r="31" spans="1:17" ht="18.75" x14ac:dyDescent="0.45">
      <c r="A31" s="14" t="s">
        <v>185</v>
      </c>
      <c r="J31" s="16"/>
      <c r="K31" s="15">
        <v>700000</v>
      </c>
      <c r="M31" s="15">
        <v>12344360649</v>
      </c>
      <c r="O31" s="15">
        <v>8763216199</v>
      </c>
      <c r="Q31" s="15">
        <v>3581144450</v>
      </c>
    </row>
    <row r="32" spans="1:17" ht="18.75" x14ac:dyDescent="0.45">
      <c r="A32" s="14" t="s">
        <v>186</v>
      </c>
      <c r="J32" s="16"/>
      <c r="K32" s="15">
        <v>700000</v>
      </c>
      <c r="M32" s="15">
        <v>3732777672</v>
      </c>
      <c r="O32" s="15">
        <v>3607398245</v>
      </c>
      <c r="Q32" s="15">
        <v>125379427</v>
      </c>
    </row>
    <row r="33" spans="1:17" ht="37.5" x14ac:dyDescent="0.45">
      <c r="A33" s="14" t="s">
        <v>63</v>
      </c>
      <c r="C33" s="15">
        <v>1015000</v>
      </c>
      <c r="E33" s="15">
        <v>6139264777</v>
      </c>
      <c r="G33" s="15">
        <v>6139264777</v>
      </c>
      <c r="I33" s="15">
        <v>0</v>
      </c>
      <c r="K33" s="15">
        <v>1015000</v>
      </c>
      <c r="M33" s="15">
        <v>6139264777</v>
      </c>
      <c r="O33" s="15">
        <v>6139264777</v>
      </c>
      <c r="Q33" s="15">
        <v>0</v>
      </c>
    </row>
    <row r="34" spans="1:17" ht="18.75" x14ac:dyDescent="0.45">
      <c r="A34" s="14" t="s">
        <v>187</v>
      </c>
      <c r="J34" s="16"/>
      <c r="K34" s="15">
        <v>450829</v>
      </c>
      <c r="M34" s="15">
        <v>2043796681</v>
      </c>
      <c r="O34" s="15">
        <v>2025041020</v>
      </c>
      <c r="Q34" s="15">
        <v>18755661</v>
      </c>
    </row>
    <row r="35" spans="1:17" ht="18.75" x14ac:dyDescent="0.45">
      <c r="A35" s="14" t="s">
        <v>188</v>
      </c>
      <c r="J35" s="16"/>
      <c r="K35" s="15">
        <v>2753455</v>
      </c>
      <c r="M35" s="15">
        <v>15933796099</v>
      </c>
      <c r="O35" s="15">
        <v>11455070257</v>
      </c>
      <c r="Q35" s="15">
        <v>4478725842</v>
      </c>
    </row>
    <row r="36" spans="1:17" ht="18.75" x14ac:dyDescent="0.45">
      <c r="A36" s="14" t="s">
        <v>65</v>
      </c>
      <c r="C36" s="15">
        <v>6700000</v>
      </c>
      <c r="E36" s="15">
        <v>49959792219</v>
      </c>
      <c r="G36" s="15">
        <v>49585371519</v>
      </c>
      <c r="I36" s="15">
        <v>374420700</v>
      </c>
      <c r="K36" s="15">
        <v>37834532</v>
      </c>
      <c r="M36" s="15">
        <v>298560504923</v>
      </c>
      <c r="O36" s="15">
        <v>279907465908</v>
      </c>
      <c r="Q36" s="15">
        <v>18653039015</v>
      </c>
    </row>
    <row r="37" spans="1:17" ht="18.75" x14ac:dyDescent="0.45">
      <c r="A37" s="14" t="s">
        <v>189</v>
      </c>
      <c r="J37" s="16"/>
      <c r="K37" s="15">
        <v>88000</v>
      </c>
      <c r="M37" s="15">
        <v>1532089527</v>
      </c>
      <c r="O37" s="15">
        <v>1426317251</v>
      </c>
      <c r="Q37" s="15">
        <v>105772276</v>
      </c>
    </row>
    <row r="38" spans="1:17" ht="18.75" x14ac:dyDescent="0.45">
      <c r="A38" s="14" t="s">
        <v>190</v>
      </c>
      <c r="J38" s="16"/>
      <c r="K38" s="15">
        <v>180000</v>
      </c>
      <c r="M38" s="15">
        <v>9632015815</v>
      </c>
      <c r="O38" s="15">
        <v>8929785090</v>
      </c>
      <c r="Q38" s="15">
        <v>702230725</v>
      </c>
    </row>
    <row r="39" spans="1:17" ht="18.75" x14ac:dyDescent="0.45">
      <c r="A39" s="14" t="s">
        <v>76</v>
      </c>
      <c r="C39" s="15">
        <v>70000</v>
      </c>
      <c r="E39" s="15">
        <v>2241796484</v>
      </c>
      <c r="G39" s="15">
        <v>2229257729</v>
      </c>
      <c r="I39" s="15">
        <v>12538755</v>
      </c>
      <c r="K39" s="15">
        <v>70000</v>
      </c>
      <c r="M39" s="15">
        <v>2241796484</v>
      </c>
      <c r="O39" s="15">
        <v>2229257729</v>
      </c>
      <c r="Q39" s="15">
        <v>12538755</v>
      </c>
    </row>
    <row r="40" spans="1:17" ht="18.75" x14ac:dyDescent="0.45">
      <c r="A40" s="14" t="s">
        <v>77</v>
      </c>
      <c r="C40" s="15">
        <v>729000</v>
      </c>
      <c r="E40" s="15">
        <v>98724421789</v>
      </c>
      <c r="G40" s="15">
        <v>93571713462</v>
      </c>
      <c r="I40" s="15">
        <v>5152708327</v>
      </c>
      <c r="K40" s="15">
        <v>819000</v>
      </c>
      <c r="M40" s="15">
        <v>112436038708</v>
      </c>
      <c r="O40" s="15">
        <v>105114658431</v>
      </c>
      <c r="Q40" s="15">
        <v>7321380277</v>
      </c>
    </row>
    <row r="41" spans="1:17" ht="18.75" x14ac:dyDescent="0.45">
      <c r="A41" s="14" t="s">
        <v>191</v>
      </c>
      <c r="J41" s="16"/>
      <c r="K41" s="15">
        <v>8250530</v>
      </c>
      <c r="M41" s="15">
        <v>22223056980</v>
      </c>
      <c r="O41" s="15">
        <v>16679932562</v>
      </c>
      <c r="Q41" s="15">
        <v>5543124418</v>
      </c>
    </row>
    <row r="42" spans="1:17" ht="18.75" x14ac:dyDescent="0.45">
      <c r="A42" s="14" t="s">
        <v>192</v>
      </c>
      <c r="J42" s="16"/>
      <c r="K42" s="15">
        <v>278677</v>
      </c>
      <c r="M42" s="15">
        <v>2790980199</v>
      </c>
      <c r="O42" s="15">
        <v>2055395540</v>
      </c>
      <c r="Q42" s="15">
        <v>735584659</v>
      </c>
    </row>
    <row r="43" spans="1:17" ht="18.75" x14ac:dyDescent="0.45">
      <c r="A43" s="18" t="s">
        <v>86</v>
      </c>
      <c r="C43" s="18">
        <f>SUM(C9:$C$42)</f>
        <v>42068670</v>
      </c>
      <c r="E43" s="18">
        <f>SUM(E9:$E$42)</f>
        <v>362739077341</v>
      </c>
      <c r="G43" s="18">
        <f>SUM(G9:$G$42)</f>
        <v>325785434267</v>
      </c>
      <c r="I43" s="18">
        <f>SUM(I9:$I$42)</f>
        <v>36953643074</v>
      </c>
      <c r="K43" s="18">
        <f>SUM(K9:$K$42)</f>
        <v>142442325</v>
      </c>
      <c r="M43" s="18">
        <f>SUM(M9:$M$42)</f>
        <v>924011399034</v>
      </c>
      <c r="O43" s="18">
        <f>SUM(O9:$O$42)</f>
        <v>820009993442</v>
      </c>
      <c r="Q43" s="18">
        <f>SUM(Q9:$Q$42)</f>
        <v>104001405592</v>
      </c>
    </row>
    <row r="44" spans="1:17" ht="18.75" x14ac:dyDescent="0.45">
      <c r="C44" s="20"/>
      <c r="E44" s="20"/>
      <c r="G44" s="20"/>
      <c r="I44" s="20"/>
      <c r="K44" s="20"/>
      <c r="M44" s="20"/>
      <c r="O44" s="20"/>
      <c r="Q44" s="20"/>
    </row>
    <row r="46" spans="1:17" ht="18.75" x14ac:dyDescent="0.45">
      <c r="A46" s="28" t="s">
        <v>193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30"/>
    </row>
  </sheetData>
  <mergeCells count="7">
    <mergeCell ref="A46:Q46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1"/>
  <sheetViews>
    <sheetView rightToLeft="1" topLeftCell="A73" workbookViewId="0">
      <selection activeCell="M92" sqref="M92"/>
    </sheetView>
  </sheetViews>
  <sheetFormatPr defaultRowHeight="18" x14ac:dyDescent="0.45"/>
  <cols>
    <col min="1" max="1" width="21.85546875" style="3" bestFit="1" customWidth="1"/>
    <col min="2" max="2" width="1.42578125" style="3" customWidth="1"/>
    <col min="3" max="3" width="12.85546875" style="3" bestFit="1" customWidth="1"/>
    <col min="4" max="4" width="1.42578125" style="3" customWidth="1"/>
    <col min="5" max="5" width="18.42578125" style="3" bestFit="1" customWidth="1"/>
    <col min="6" max="6" width="1.42578125" style="3" customWidth="1"/>
    <col min="7" max="7" width="18.5703125" style="3" bestFit="1" customWidth="1"/>
    <col min="8" max="8" width="1.42578125" style="3" customWidth="1"/>
    <col min="9" max="9" width="17.28515625" style="3" bestFit="1" customWidth="1"/>
    <col min="10" max="10" width="1.42578125" style="3" customWidth="1"/>
    <col min="11" max="11" width="12.85546875" style="3" bestFit="1" customWidth="1"/>
    <col min="12" max="12" width="1.42578125" style="3" customWidth="1"/>
    <col min="13" max="13" width="18.42578125" style="3" bestFit="1" customWidth="1"/>
    <col min="14" max="14" width="1.42578125" style="3" customWidth="1"/>
    <col min="15" max="15" width="18.28515625" style="3" bestFit="1" customWidth="1"/>
    <col min="16" max="16" width="1.42578125" style="3" customWidth="1"/>
    <col min="17" max="17" width="16.85546875" style="3" bestFit="1" customWidth="1"/>
    <col min="18" max="16384" width="9.140625" style="3"/>
  </cols>
  <sheetData>
    <row r="1" spans="1:17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4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22" t="s">
        <v>194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8" t="s">
        <v>153</v>
      </c>
      <c r="D7" s="23"/>
      <c r="E7" s="23"/>
      <c r="F7" s="23"/>
      <c r="G7" s="23"/>
      <c r="H7" s="23"/>
      <c r="I7" s="23"/>
      <c r="K7" s="8" t="s">
        <v>7</v>
      </c>
      <c r="L7" s="23"/>
      <c r="M7" s="23"/>
      <c r="N7" s="23"/>
      <c r="O7" s="23"/>
      <c r="P7" s="23"/>
      <c r="Q7" s="23"/>
    </row>
    <row r="8" spans="1:17" ht="42" x14ac:dyDescent="0.45">
      <c r="A8" s="27" t="s">
        <v>139</v>
      </c>
      <c r="C8" s="24" t="s">
        <v>9</v>
      </c>
      <c r="E8" s="24" t="s">
        <v>11</v>
      </c>
      <c r="G8" s="24" t="s">
        <v>175</v>
      </c>
      <c r="I8" s="24" t="s">
        <v>195</v>
      </c>
      <c r="K8" s="24" t="s">
        <v>9</v>
      </c>
      <c r="M8" s="24" t="s">
        <v>11</v>
      </c>
      <c r="O8" s="24" t="s">
        <v>175</v>
      </c>
      <c r="Q8" s="24" t="s">
        <v>195</v>
      </c>
    </row>
    <row r="9" spans="1:17" ht="37.5" x14ac:dyDescent="0.45">
      <c r="A9" s="14" t="s">
        <v>17</v>
      </c>
      <c r="C9" s="15">
        <v>50000</v>
      </c>
      <c r="E9" s="15">
        <v>129966200</v>
      </c>
      <c r="G9" s="15">
        <v>129966200</v>
      </c>
      <c r="I9" s="15">
        <v>0</v>
      </c>
      <c r="K9" s="15">
        <v>50000</v>
      </c>
      <c r="M9" s="15">
        <v>129966200</v>
      </c>
      <c r="O9" s="15">
        <v>129966200</v>
      </c>
      <c r="Q9" s="15">
        <v>0</v>
      </c>
    </row>
    <row r="10" spans="1:17" ht="37.5" x14ac:dyDescent="0.45">
      <c r="A10" s="14" t="s">
        <v>18</v>
      </c>
      <c r="C10" s="15">
        <v>60000</v>
      </c>
      <c r="E10" s="15">
        <v>98314432</v>
      </c>
      <c r="G10" s="15">
        <v>98314432</v>
      </c>
      <c r="I10" s="15">
        <v>0</v>
      </c>
      <c r="K10" s="15">
        <v>60000</v>
      </c>
      <c r="M10" s="15">
        <v>98314432</v>
      </c>
      <c r="O10" s="15">
        <v>98314432</v>
      </c>
      <c r="Q10" s="15">
        <v>0</v>
      </c>
    </row>
    <row r="11" spans="1:17" ht="18.75" x14ac:dyDescent="0.45">
      <c r="A11" s="14" t="s">
        <v>19</v>
      </c>
      <c r="C11" s="15">
        <v>5727148</v>
      </c>
      <c r="E11" s="15">
        <v>29774763785</v>
      </c>
      <c r="G11" s="15">
        <v>26387386261</v>
      </c>
      <c r="I11" s="15">
        <v>3387377524</v>
      </c>
      <c r="K11" s="15">
        <v>5727148</v>
      </c>
      <c r="M11" s="15">
        <v>29774763785</v>
      </c>
      <c r="O11" s="15">
        <v>28555211564</v>
      </c>
      <c r="Q11" s="15">
        <v>1219552221</v>
      </c>
    </row>
    <row r="12" spans="1:17" ht="18.75" x14ac:dyDescent="0.45">
      <c r="A12" s="14" t="s">
        <v>20</v>
      </c>
      <c r="C12" s="15">
        <v>6000000</v>
      </c>
      <c r="E12" s="15">
        <v>19002259800</v>
      </c>
      <c r="G12" s="15">
        <v>21853195200</v>
      </c>
      <c r="I12" s="15">
        <v>-2850935400</v>
      </c>
      <c r="K12" s="15">
        <v>6000000</v>
      </c>
      <c r="M12" s="15">
        <v>19002259800</v>
      </c>
      <c r="O12" s="15">
        <v>20343458101</v>
      </c>
      <c r="Q12" s="15">
        <v>-1341198301</v>
      </c>
    </row>
    <row r="13" spans="1:17" ht="18.75" x14ac:dyDescent="0.45">
      <c r="A13" s="14" t="s">
        <v>21</v>
      </c>
      <c r="C13" s="15">
        <v>5100000</v>
      </c>
      <c r="E13" s="15">
        <v>25196185350</v>
      </c>
      <c r="G13" s="15">
        <v>27417545391</v>
      </c>
      <c r="I13" s="15">
        <v>-2221360041</v>
      </c>
      <c r="K13" s="15">
        <v>5100000</v>
      </c>
      <c r="M13" s="15">
        <v>25196185350</v>
      </c>
      <c r="O13" s="15">
        <v>27417545391</v>
      </c>
      <c r="Q13" s="15">
        <v>-2221360041</v>
      </c>
    </row>
    <row r="14" spans="1:17" ht="18.75" x14ac:dyDescent="0.45">
      <c r="A14" s="14" t="s">
        <v>22</v>
      </c>
      <c r="C14" s="15">
        <v>37100000</v>
      </c>
      <c r="E14" s="15">
        <v>185613290415</v>
      </c>
      <c r="G14" s="15">
        <v>206213187375</v>
      </c>
      <c r="I14" s="15">
        <v>-20599896960</v>
      </c>
      <c r="K14" s="15">
        <v>37100000</v>
      </c>
      <c r="M14" s="15">
        <v>185613290415</v>
      </c>
      <c r="O14" s="15">
        <v>169644573000</v>
      </c>
      <c r="Q14" s="15">
        <v>15968717415</v>
      </c>
    </row>
    <row r="15" spans="1:17" ht="18.75" x14ac:dyDescent="0.45">
      <c r="A15" s="14" t="s">
        <v>23</v>
      </c>
      <c r="C15" s="15">
        <v>5655000</v>
      </c>
      <c r="E15" s="15">
        <v>13884741292</v>
      </c>
      <c r="G15" s="15">
        <v>16487427616</v>
      </c>
      <c r="I15" s="15">
        <v>-2602686324</v>
      </c>
      <c r="K15" s="15">
        <v>5655000</v>
      </c>
      <c r="M15" s="15">
        <v>13884741292</v>
      </c>
      <c r="O15" s="15">
        <v>13320865809</v>
      </c>
      <c r="Q15" s="15">
        <v>563875483</v>
      </c>
    </row>
    <row r="16" spans="1:17" ht="18.75" x14ac:dyDescent="0.45">
      <c r="A16" s="14" t="s">
        <v>24</v>
      </c>
      <c r="C16" s="15">
        <v>64114487</v>
      </c>
      <c r="E16" s="15">
        <v>335235610520</v>
      </c>
      <c r="G16" s="15">
        <v>314372219668</v>
      </c>
      <c r="I16" s="15">
        <v>20863390852</v>
      </c>
      <c r="K16" s="15">
        <v>64114487</v>
      </c>
      <c r="M16" s="15">
        <v>335235610520</v>
      </c>
      <c r="O16" s="15">
        <v>215863690653</v>
      </c>
      <c r="Q16" s="15">
        <v>119371919867</v>
      </c>
    </row>
    <row r="17" spans="1:17" ht="18.75" x14ac:dyDescent="0.45">
      <c r="A17" s="14" t="s">
        <v>25</v>
      </c>
      <c r="C17" s="15">
        <v>0</v>
      </c>
      <c r="E17" s="15">
        <v>0</v>
      </c>
      <c r="G17" s="15">
        <v>-761089</v>
      </c>
      <c r="I17" s="15">
        <v>761089</v>
      </c>
    </row>
    <row r="18" spans="1:17" ht="18.75" x14ac:dyDescent="0.45">
      <c r="A18" s="14" t="s">
        <v>26</v>
      </c>
      <c r="C18" s="15">
        <v>1143856</v>
      </c>
      <c r="E18" s="15">
        <v>4484525424</v>
      </c>
      <c r="G18" s="15">
        <v>4088832004</v>
      </c>
      <c r="I18" s="15">
        <v>395693420</v>
      </c>
      <c r="K18" s="15">
        <v>1143856</v>
      </c>
      <c r="M18" s="15">
        <v>4484525424</v>
      </c>
      <c r="O18" s="15">
        <v>3240592662</v>
      </c>
      <c r="Q18" s="15">
        <v>1243932762</v>
      </c>
    </row>
    <row r="19" spans="1:17" ht="18.75" x14ac:dyDescent="0.45">
      <c r="A19" s="14" t="s">
        <v>27</v>
      </c>
      <c r="C19" s="15">
        <v>6000000</v>
      </c>
      <c r="E19" s="15">
        <v>13878926100</v>
      </c>
      <c r="G19" s="15">
        <v>15757680600</v>
      </c>
      <c r="I19" s="15">
        <v>-1878754500</v>
      </c>
      <c r="K19" s="15">
        <v>6000000</v>
      </c>
      <c r="M19" s="15">
        <v>13878926100</v>
      </c>
      <c r="O19" s="15">
        <v>16807245114</v>
      </c>
      <c r="Q19" s="15">
        <v>-2928319014</v>
      </c>
    </row>
    <row r="20" spans="1:17" ht="18.75" x14ac:dyDescent="0.45">
      <c r="A20" s="14" t="s">
        <v>28</v>
      </c>
      <c r="C20" s="15">
        <v>4400000</v>
      </c>
      <c r="E20" s="15">
        <v>16524291960</v>
      </c>
      <c r="G20" s="15">
        <v>18291315240</v>
      </c>
      <c r="I20" s="15">
        <v>-1767023280</v>
      </c>
      <c r="K20" s="15">
        <v>4400000</v>
      </c>
      <c r="M20" s="15">
        <v>16524291960</v>
      </c>
      <c r="O20" s="15">
        <v>19608409112</v>
      </c>
      <c r="Q20" s="15">
        <v>-3084117152</v>
      </c>
    </row>
    <row r="21" spans="1:17" ht="18.75" x14ac:dyDescent="0.45">
      <c r="A21" s="14" t="s">
        <v>29</v>
      </c>
      <c r="C21" s="15">
        <v>0</v>
      </c>
      <c r="E21" s="15">
        <v>0</v>
      </c>
      <c r="G21" s="15">
        <v>164073512</v>
      </c>
      <c r="I21" s="15">
        <v>-164073512</v>
      </c>
    </row>
    <row r="22" spans="1:17" ht="18.75" x14ac:dyDescent="0.45">
      <c r="A22" s="14" t="s">
        <v>30</v>
      </c>
      <c r="C22" s="15">
        <v>70247</v>
      </c>
      <c r="E22" s="15">
        <v>69829030</v>
      </c>
      <c r="G22" s="15">
        <v>70310779</v>
      </c>
      <c r="I22" s="15">
        <v>-481749</v>
      </c>
      <c r="K22" s="15">
        <v>70247</v>
      </c>
      <c r="M22" s="15">
        <v>69829030</v>
      </c>
      <c r="O22" s="15">
        <v>70310779</v>
      </c>
      <c r="Q22" s="15">
        <v>-481749</v>
      </c>
    </row>
    <row r="23" spans="1:17" ht="37.5" x14ac:dyDescent="0.45">
      <c r="A23" s="14" t="s">
        <v>31</v>
      </c>
      <c r="C23" s="15">
        <v>0</v>
      </c>
      <c r="E23" s="15">
        <v>0</v>
      </c>
      <c r="G23" s="15">
        <v>-481749</v>
      </c>
      <c r="I23" s="15">
        <v>481749</v>
      </c>
      <c r="K23" s="15">
        <v>0</v>
      </c>
      <c r="M23" s="15">
        <v>0</v>
      </c>
      <c r="O23" s="15">
        <v>-481749</v>
      </c>
      <c r="Q23" s="15">
        <v>481749</v>
      </c>
    </row>
    <row r="24" spans="1:17" ht="18.75" x14ac:dyDescent="0.45">
      <c r="A24" s="14" t="s">
        <v>32</v>
      </c>
      <c r="C24" s="15">
        <v>2000000</v>
      </c>
      <c r="E24" s="15">
        <v>8686008900</v>
      </c>
      <c r="G24" s="15">
        <v>9449439300</v>
      </c>
      <c r="I24" s="15">
        <v>-763430400</v>
      </c>
      <c r="K24" s="15">
        <v>2000000</v>
      </c>
      <c r="M24" s="15">
        <v>8686008900</v>
      </c>
      <c r="O24" s="15">
        <v>6397705800</v>
      </c>
      <c r="Q24" s="15">
        <v>2288303100</v>
      </c>
    </row>
    <row r="25" spans="1:17" ht="18.75" x14ac:dyDescent="0.45">
      <c r="A25" s="14" t="s">
        <v>33</v>
      </c>
      <c r="C25" s="15">
        <v>0</v>
      </c>
      <c r="E25" s="15">
        <v>0</v>
      </c>
      <c r="G25" s="15">
        <v>-834527625</v>
      </c>
      <c r="I25" s="15">
        <v>834527625</v>
      </c>
    </row>
    <row r="26" spans="1:17" ht="18.75" x14ac:dyDescent="0.45">
      <c r="A26" s="14" t="s">
        <v>34</v>
      </c>
      <c r="C26" s="15">
        <v>0</v>
      </c>
      <c r="E26" s="15">
        <v>0</v>
      </c>
      <c r="G26" s="15">
        <v>423352681</v>
      </c>
      <c r="I26" s="15">
        <v>-423352681</v>
      </c>
    </row>
    <row r="27" spans="1:17" ht="18.75" x14ac:dyDescent="0.45">
      <c r="A27" s="14" t="s">
        <v>35</v>
      </c>
      <c r="C27" s="15">
        <v>8279</v>
      </c>
      <c r="E27" s="15">
        <v>167063721</v>
      </c>
      <c r="G27" s="15">
        <v>175704948</v>
      </c>
      <c r="I27" s="15">
        <v>-8641227</v>
      </c>
      <c r="K27" s="15">
        <v>8279</v>
      </c>
      <c r="M27" s="15">
        <v>167063721</v>
      </c>
      <c r="O27" s="15">
        <v>125997319</v>
      </c>
      <c r="Q27" s="15">
        <v>41066402</v>
      </c>
    </row>
    <row r="28" spans="1:17" ht="18.75" x14ac:dyDescent="0.45">
      <c r="A28" s="14" t="s">
        <v>36</v>
      </c>
      <c r="C28" s="15">
        <v>2000000</v>
      </c>
      <c r="E28" s="15">
        <v>8455389300</v>
      </c>
      <c r="G28" s="15">
        <v>7910649900</v>
      </c>
      <c r="I28" s="15">
        <v>544739400</v>
      </c>
      <c r="K28" s="15">
        <v>2000000</v>
      </c>
      <c r="M28" s="15">
        <v>8455389300</v>
      </c>
      <c r="O28" s="15">
        <v>7719792300</v>
      </c>
      <c r="Q28" s="15">
        <v>735597000</v>
      </c>
    </row>
    <row r="29" spans="1:17" ht="18.75" x14ac:dyDescent="0.45">
      <c r="A29" s="14" t="s">
        <v>37</v>
      </c>
      <c r="C29" s="15">
        <v>5221301</v>
      </c>
      <c r="E29" s="15">
        <v>46296889591</v>
      </c>
      <c r="G29" s="15">
        <v>45305408316</v>
      </c>
      <c r="I29" s="15">
        <v>991481275</v>
      </c>
      <c r="K29" s="15">
        <v>5221301</v>
      </c>
      <c r="M29" s="15">
        <v>46296889591</v>
      </c>
      <c r="O29" s="15">
        <v>38613689465</v>
      </c>
      <c r="Q29" s="15">
        <v>7683200126</v>
      </c>
    </row>
    <row r="30" spans="1:17" ht="18.75" x14ac:dyDescent="0.45">
      <c r="A30" s="14" t="s">
        <v>38</v>
      </c>
      <c r="C30" s="15">
        <v>14300000</v>
      </c>
      <c r="E30" s="15">
        <v>40910525370</v>
      </c>
      <c r="G30" s="15">
        <v>46288457169</v>
      </c>
      <c r="I30" s="15">
        <v>-5377931799</v>
      </c>
      <c r="K30" s="15">
        <v>14300000</v>
      </c>
      <c r="M30" s="15">
        <v>40910525370</v>
      </c>
      <c r="O30" s="15">
        <v>44291128422</v>
      </c>
      <c r="Q30" s="15">
        <v>-3380603052</v>
      </c>
    </row>
    <row r="31" spans="1:17" ht="18.75" x14ac:dyDescent="0.45">
      <c r="A31" s="14" t="s">
        <v>39</v>
      </c>
      <c r="C31" s="15">
        <v>1528378</v>
      </c>
      <c r="E31" s="15">
        <v>11288281241</v>
      </c>
      <c r="G31" s="15">
        <v>11303474083</v>
      </c>
      <c r="I31" s="15">
        <v>-15192842</v>
      </c>
      <c r="K31" s="15">
        <v>1528378</v>
      </c>
      <c r="M31" s="15">
        <v>11288281241</v>
      </c>
      <c r="O31" s="15">
        <v>11682466528</v>
      </c>
      <c r="Q31" s="15">
        <v>-394185287</v>
      </c>
    </row>
    <row r="32" spans="1:17" ht="37.5" x14ac:dyDescent="0.45">
      <c r="A32" s="14" t="s">
        <v>40</v>
      </c>
      <c r="C32" s="15">
        <v>6600000</v>
      </c>
      <c r="E32" s="15">
        <v>8633920680</v>
      </c>
      <c r="G32" s="15">
        <v>9111987141</v>
      </c>
      <c r="I32" s="15">
        <v>-478066461</v>
      </c>
      <c r="K32" s="15">
        <v>6600000</v>
      </c>
      <c r="M32" s="15">
        <v>8633920680</v>
      </c>
      <c r="O32" s="15">
        <v>9314704766</v>
      </c>
      <c r="Q32" s="15">
        <v>-680784086</v>
      </c>
    </row>
    <row r="33" spans="1:17" ht="37.5" x14ac:dyDescent="0.45">
      <c r="A33" s="14" t="s">
        <v>41</v>
      </c>
      <c r="C33" s="15">
        <v>3200077</v>
      </c>
      <c r="E33" s="15">
        <v>7322746119</v>
      </c>
      <c r="G33" s="15">
        <v>7790358491</v>
      </c>
      <c r="I33" s="15">
        <v>-467612372</v>
      </c>
      <c r="K33" s="15">
        <v>3200077</v>
      </c>
      <c r="M33" s="15">
        <v>7322746119</v>
      </c>
      <c r="O33" s="15">
        <v>6705625030</v>
      </c>
      <c r="Q33" s="15">
        <v>617121089</v>
      </c>
    </row>
    <row r="34" spans="1:17" ht="18.75" x14ac:dyDescent="0.45">
      <c r="A34" s="14" t="s">
        <v>42</v>
      </c>
      <c r="C34" s="15">
        <v>5009870</v>
      </c>
      <c r="E34" s="15">
        <v>26693128426</v>
      </c>
      <c r="G34" s="15">
        <v>29432162126</v>
      </c>
      <c r="I34" s="15">
        <v>-2739033700</v>
      </c>
      <c r="K34" s="15">
        <v>5009870</v>
      </c>
      <c r="M34" s="15">
        <v>26693128426</v>
      </c>
      <c r="O34" s="15">
        <v>34107459231</v>
      </c>
      <c r="Q34" s="15">
        <v>-7414330805</v>
      </c>
    </row>
    <row r="35" spans="1:17" ht="18.75" x14ac:dyDescent="0.45">
      <c r="A35" s="14" t="s">
        <v>43</v>
      </c>
      <c r="C35" s="15">
        <v>5970000</v>
      </c>
      <c r="E35" s="15">
        <v>128422114740</v>
      </c>
      <c r="G35" s="15">
        <v>142724207925</v>
      </c>
      <c r="I35" s="15">
        <v>-14302093185</v>
      </c>
      <c r="K35" s="15">
        <v>5970000</v>
      </c>
      <c r="M35" s="15">
        <v>128422114740</v>
      </c>
      <c r="O35" s="15">
        <v>150735753900</v>
      </c>
      <c r="Q35" s="15">
        <v>-22313639160</v>
      </c>
    </row>
    <row r="36" spans="1:17" ht="18.75" x14ac:dyDescent="0.45">
      <c r="A36" s="14" t="s">
        <v>44</v>
      </c>
      <c r="C36" s="15">
        <v>344439</v>
      </c>
      <c r="E36" s="15">
        <v>9384898606</v>
      </c>
      <c r="G36" s="15">
        <v>9357507439</v>
      </c>
      <c r="I36" s="15">
        <v>27391167</v>
      </c>
      <c r="K36" s="15">
        <v>344439</v>
      </c>
      <c r="M36" s="15">
        <v>9384898606</v>
      </c>
      <c r="O36" s="15">
        <v>6971052011</v>
      </c>
      <c r="Q36" s="15">
        <v>2413846595</v>
      </c>
    </row>
    <row r="37" spans="1:17" ht="18.75" x14ac:dyDescent="0.45">
      <c r="A37" s="14" t="s">
        <v>45</v>
      </c>
      <c r="C37" s="15">
        <v>2058000</v>
      </c>
      <c r="E37" s="15">
        <v>45333928584</v>
      </c>
      <c r="G37" s="15">
        <v>42693525475</v>
      </c>
      <c r="I37" s="15">
        <v>2640403109</v>
      </c>
      <c r="K37" s="15">
        <v>2058000</v>
      </c>
      <c r="M37" s="15">
        <v>45333928584</v>
      </c>
      <c r="O37" s="15">
        <v>42693525475</v>
      </c>
      <c r="Q37" s="15">
        <v>2640403109</v>
      </c>
    </row>
    <row r="38" spans="1:17" ht="18.75" x14ac:dyDescent="0.45">
      <c r="A38" s="14" t="s">
        <v>46</v>
      </c>
      <c r="C38" s="15">
        <v>831000</v>
      </c>
      <c r="E38" s="15">
        <v>24922095943</v>
      </c>
      <c r="G38" s="15">
        <v>25491530424</v>
      </c>
      <c r="I38" s="15">
        <v>-569434481</v>
      </c>
      <c r="K38" s="15">
        <v>831000</v>
      </c>
      <c r="M38" s="15">
        <v>24922095943</v>
      </c>
      <c r="O38" s="15">
        <v>25491530424</v>
      </c>
      <c r="Q38" s="15">
        <v>-569434481</v>
      </c>
    </row>
    <row r="39" spans="1:17" ht="18.75" x14ac:dyDescent="0.45">
      <c r="A39" s="14" t="s">
        <v>47</v>
      </c>
      <c r="C39" s="15">
        <v>500000</v>
      </c>
      <c r="E39" s="15">
        <v>20407846500</v>
      </c>
      <c r="G39" s="15">
        <v>20004631832</v>
      </c>
      <c r="I39" s="15">
        <v>403214668</v>
      </c>
      <c r="K39" s="15">
        <v>500000</v>
      </c>
      <c r="M39" s="15">
        <v>20407846500</v>
      </c>
      <c r="O39" s="15">
        <v>20004631832</v>
      </c>
      <c r="Q39" s="15">
        <v>403214668</v>
      </c>
    </row>
    <row r="40" spans="1:17" ht="18.75" x14ac:dyDescent="0.45">
      <c r="A40" s="14" t="s">
        <v>48</v>
      </c>
      <c r="C40" s="15">
        <v>0</v>
      </c>
      <c r="E40" s="15">
        <v>0</v>
      </c>
      <c r="G40" s="15">
        <v>-19421470</v>
      </c>
      <c r="I40" s="15">
        <v>19421470</v>
      </c>
    </row>
    <row r="41" spans="1:17" ht="37.5" x14ac:dyDescent="0.45">
      <c r="A41" s="14" t="s">
        <v>49</v>
      </c>
      <c r="C41" s="15">
        <v>2100000</v>
      </c>
      <c r="E41" s="15">
        <v>11752653150</v>
      </c>
      <c r="G41" s="15">
        <v>13005156150</v>
      </c>
      <c r="I41" s="15">
        <v>-1252503000</v>
      </c>
      <c r="K41" s="15">
        <v>2100000</v>
      </c>
      <c r="M41" s="15">
        <v>11752653150</v>
      </c>
      <c r="O41" s="15">
        <v>14280174602</v>
      </c>
      <c r="Q41" s="15">
        <v>-2527521452</v>
      </c>
    </row>
    <row r="42" spans="1:17" ht="37.5" x14ac:dyDescent="0.45">
      <c r="A42" s="14" t="s">
        <v>50</v>
      </c>
      <c r="C42" s="15">
        <v>3015000</v>
      </c>
      <c r="E42" s="15">
        <v>22447985017</v>
      </c>
      <c r="G42" s="15">
        <v>24767761777</v>
      </c>
      <c r="I42" s="15">
        <v>-2319776760</v>
      </c>
      <c r="K42" s="15">
        <v>3015000</v>
      </c>
      <c r="M42" s="15">
        <v>22447985017</v>
      </c>
      <c r="O42" s="15">
        <v>21553555916</v>
      </c>
      <c r="Q42" s="15">
        <v>894429101</v>
      </c>
    </row>
    <row r="43" spans="1:17" ht="37.5" x14ac:dyDescent="0.45">
      <c r="A43" s="14" t="s">
        <v>51</v>
      </c>
      <c r="C43" s="15">
        <v>2222222</v>
      </c>
      <c r="E43" s="15">
        <v>23702567630</v>
      </c>
      <c r="G43" s="15">
        <v>24829157517</v>
      </c>
      <c r="I43" s="15">
        <v>-1126589887</v>
      </c>
      <c r="K43" s="15">
        <v>2222222</v>
      </c>
      <c r="M43" s="15">
        <v>23702567630</v>
      </c>
      <c r="O43" s="15">
        <v>21559837844</v>
      </c>
      <c r="Q43" s="15">
        <v>2142729786</v>
      </c>
    </row>
    <row r="44" spans="1:17" ht="18.75" x14ac:dyDescent="0.45">
      <c r="A44" s="14" t="s">
        <v>52</v>
      </c>
      <c r="C44" s="15">
        <v>225581</v>
      </c>
      <c r="E44" s="15">
        <v>10954065040</v>
      </c>
      <c r="G44" s="15">
        <v>14171891721</v>
      </c>
      <c r="I44" s="15">
        <v>-3217826681</v>
      </c>
      <c r="K44" s="15">
        <v>225581</v>
      </c>
      <c r="M44" s="15">
        <v>10954065040</v>
      </c>
      <c r="O44" s="15">
        <v>13452321444</v>
      </c>
      <c r="Q44" s="15">
        <v>-2498256404</v>
      </c>
    </row>
    <row r="45" spans="1:17" ht="37.5" x14ac:dyDescent="0.45">
      <c r="A45" s="14" t="s">
        <v>53</v>
      </c>
      <c r="C45" s="15">
        <v>21292996</v>
      </c>
      <c r="E45" s="15">
        <v>117684642866</v>
      </c>
      <c r="G45" s="15">
        <v>119801273134</v>
      </c>
      <c r="I45" s="15">
        <v>-2116630268</v>
      </c>
      <c r="K45" s="15">
        <v>21292996</v>
      </c>
      <c r="M45" s="15">
        <v>117684642866</v>
      </c>
      <c r="O45" s="15">
        <v>84023129990</v>
      </c>
      <c r="Q45" s="15">
        <v>33661512876</v>
      </c>
    </row>
    <row r="46" spans="1:17" ht="37.5" x14ac:dyDescent="0.45">
      <c r="A46" s="14" t="s">
        <v>54</v>
      </c>
      <c r="C46" s="15">
        <v>6500000</v>
      </c>
      <c r="E46" s="15">
        <v>89683191000</v>
      </c>
      <c r="G46" s="15">
        <v>95428800000</v>
      </c>
      <c r="I46" s="15">
        <v>-5745609000</v>
      </c>
      <c r="K46" s="15">
        <v>6500000</v>
      </c>
      <c r="M46" s="15">
        <v>89683191000</v>
      </c>
      <c r="O46" s="15">
        <v>71074575000</v>
      </c>
      <c r="Q46" s="15">
        <v>18608616000</v>
      </c>
    </row>
    <row r="47" spans="1:17" ht="18.75" x14ac:dyDescent="0.45">
      <c r="A47" s="14" t="s">
        <v>55</v>
      </c>
      <c r="C47" s="15">
        <v>2536000</v>
      </c>
      <c r="E47" s="15">
        <v>59190985584</v>
      </c>
      <c r="G47" s="15">
        <v>66552045120</v>
      </c>
      <c r="I47" s="15">
        <v>-7361059536</v>
      </c>
      <c r="K47" s="15">
        <v>2536000</v>
      </c>
      <c r="M47" s="15">
        <v>59190985584</v>
      </c>
      <c r="O47" s="15">
        <v>57174256944</v>
      </c>
      <c r="Q47" s="15">
        <v>2016728640</v>
      </c>
    </row>
    <row r="48" spans="1:17" ht="18.75" x14ac:dyDescent="0.45">
      <c r="A48" s="14" t="s">
        <v>56</v>
      </c>
      <c r="C48" s="15">
        <v>600000</v>
      </c>
      <c r="E48" s="15">
        <v>8856985500</v>
      </c>
      <c r="G48" s="15">
        <v>9763559100</v>
      </c>
      <c r="I48" s="15">
        <v>-906573600</v>
      </c>
      <c r="K48" s="15">
        <v>600000</v>
      </c>
      <c r="M48" s="15">
        <v>8856985500</v>
      </c>
      <c r="O48" s="15">
        <v>7449410700</v>
      </c>
      <c r="Q48" s="15">
        <v>1407574800</v>
      </c>
    </row>
    <row r="49" spans="1:17" ht="18.75" x14ac:dyDescent="0.45">
      <c r="A49" s="14" t="s">
        <v>57</v>
      </c>
      <c r="C49" s="15">
        <v>600000</v>
      </c>
      <c r="E49" s="15">
        <v>4532868000</v>
      </c>
      <c r="G49" s="15">
        <v>4572423617</v>
      </c>
      <c r="I49" s="15">
        <v>-39555617</v>
      </c>
      <c r="K49" s="15">
        <v>600000</v>
      </c>
      <c r="M49" s="15">
        <v>4532868000</v>
      </c>
      <c r="O49" s="15">
        <v>4572423617</v>
      </c>
      <c r="Q49" s="15">
        <v>-39555617</v>
      </c>
    </row>
    <row r="50" spans="1:17" ht="18.75" x14ac:dyDescent="0.45">
      <c r="A50" s="14" t="s">
        <v>58</v>
      </c>
      <c r="C50" s="15">
        <v>200000</v>
      </c>
      <c r="E50" s="15">
        <v>1518908400</v>
      </c>
      <c r="G50" s="15">
        <v>1495027271</v>
      </c>
      <c r="I50" s="15">
        <v>23881129</v>
      </c>
      <c r="K50" s="15">
        <v>200000</v>
      </c>
      <c r="M50" s="15">
        <v>1518908400</v>
      </c>
      <c r="O50" s="15">
        <v>1495027271</v>
      </c>
      <c r="Q50" s="15">
        <v>23881129</v>
      </c>
    </row>
    <row r="51" spans="1:17" ht="18.75" x14ac:dyDescent="0.45">
      <c r="A51" s="14" t="s">
        <v>59</v>
      </c>
      <c r="C51" s="15">
        <v>2856444</v>
      </c>
      <c r="E51" s="15">
        <v>32426497967</v>
      </c>
      <c r="G51" s="15">
        <v>36060991609</v>
      </c>
      <c r="I51" s="15">
        <v>-3634493642</v>
      </c>
      <c r="K51" s="15">
        <v>2856444</v>
      </c>
      <c r="M51" s="15">
        <v>32426497967</v>
      </c>
      <c r="O51" s="15">
        <v>33306726896</v>
      </c>
      <c r="Q51" s="15">
        <v>-880228929</v>
      </c>
    </row>
    <row r="52" spans="1:17" ht="18.75" x14ac:dyDescent="0.45">
      <c r="A52" s="14" t="s">
        <v>60</v>
      </c>
      <c r="C52" s="15">
        <v>43269288</v>
      </c>
      <c r="E52" s="15">
        <v>243446990268</v>
      </c>
      <c r="G52" s="15">
        <v>281479387642</v>
      </c>
      <c r="I52" s="15">
        <v>-38032397374</v>
      </c>
      <c r="K52" s="15">
        <v>43269288</v>
      </c>
      <c r="M52" s="15">
        <v>243446990268</v>
      </c>
      <c r="O52" s="15">
        <v>253339712487</v>
      </c>
      <c r="Q52" s="15">
        <v>-9892722219</v>
      </c>
    </row>
    <row r="53" spans="1:17" ht="18.75" x14ac:dyDescent="0.45">
      <c r="A53" s="14" t="s">
        <v>61</v>
      </c>
      <c r="C53" s="15">
        <v>164000</v>
      </c>
      <c r="E53" s="15">
        <v>24313429188</v>
      </c>
      <c r="G53" s="15">
        <v>24701106122</v>
      </c>
      <c r="I53" s="15">
        <v>-387676934</v>
      </c>
      <c r="K53" s="15">
        <v>164000</v>
      </c>
      <c r="M53" s="15">
        <v>24313429188</v>
      </c>
      <c r="O53" s="15">
        <v>24701106122</v>
      </c>
      <c r="Q53" s="15">
        <v>-387676934</v>
      </c>
    </row>
    <row r="54" spans="1:17" ht="18.75" x14ac:dyDescent="0.45">
      <c r="A54" s="14" t="s">
        <v>62</v>
      </c>
      <c r="C54" s="15">
        <v>2160000</v>
      </c>
      <c r="E54" s="15">
        <v>20956164480</v>
      </c>
      <c r="G54" s="15">
        <v>20008753597</v>
      </c>
      <c r="I54" s="15">
        <v>947410883</v>
      </c>
      <c r="K54" s="15">
        <v>2160000</v>
      </c>
      <c r="M54" s="15">
        <v>20956164480</v>
      </c>
      <c r="O54" s="15">
        <v>20008753597</v>
      </c>
      <c r="Q54" s="15">
        <v>947410883</v>
      </c>
    </row>
    <row r="55" spans="1:17" ht="37.5" x14ac:dyDescent="0.45">
      <c r="A55" s="14" t="s">
        <v>63</v>
      </c>
      <c r="C55" s="15">
        <v>0</v>
      </c>
      <c r="E55" s="15">
        <v>0</v>
      </c>
      <c r="G55" s="15">
        <v>217187948</v>
      </c>
      <c r="I55" s="15">
        <v>-217187948</v>
      </c>
      <c r="K55" s="15">
        <v>0</v>
      </c>
      <c r="M55" s="15">
        <v>0</v>
      </c>
      <c r="O55" s="15">
        <v>217187948</v>
      </c>
      <c r="Q55" s="15">
        <v>-217187948</v>
      </c>
    </row>
    <row r="56" spans="1:17" ht="18.75" x14ac:dyDescent="0.45">
      <c r="A56" s="14" t="s">
        <v>64</v>
      </c>
      <c r="C56" s="15">
        <v>1300000</v>
      </c>
      <c r="E56" s="15">
        <v>15365030850</v>
      </c>
      <c r="G56" s="15">
        <v>17047695446</v>
      </c>
      <c r="I56" s="15">
        <v>-1682664596</v>
      </c>
      <c r="K56" s="15">
        <v>1300000</v>
      </c>
      <c r="M56" s="15">
        <v>15365030850</v>
      </c>
      <c r="O56" s="15">
        <v>17047695446</v>
      </c>
      <c r="Q56" s="15">
        <v>-1682664596</v>
      </c>
    </row>
    <row r="57" spans="1:17" ht="18.75" x14ac:dyDescent="0.45">
      <c r="A57" s="14" t="s">
        <v>65</v>
      </c>
      <c r="C57" s="15">
        <v>35065468</v>
      </c>
      <c r="E57" s="15">
        <v>243300662688</v>
      </c>
      <c r="G57" s="15">
        <v>274778243149</v>
      </c>
      <c r="I57" s="15">
        <v>-31477580461</v>
      </c>
      <c r="K57" s="15">
        <v>35065468</v>
      </c>
      <c r="M57" s="15">
        <v>243300662688</v>
      </c>
      <c r="O57" s="15">
        <v>261077645205</v>
      </c>
      <c r="Q57" s="15">
        <v>-17776982517</v>
      </c>
    </row>
    <row r="58" spans="1:17" ht="18.75" x14ac:dyDescent="0.45">
      <c r="A58" s="14" t="s">
        <v>66</v>
      </c>
      <c r="C58" s="15">
        <v>7541555</v>
      </c>
      <c r="E58" s="15">
        <v>100830382957</v>
      </c>
      <c r="G58" s="15">
        <v>109151700807</v>
      </c>
      <c r="I58" s="15">
        <v>-8321317850</v>
      </c>
      <c r="K58" s="15">
        <v>7541555</v>
      </c>
      <c r="M58" s="15">
        <v>100830382957</v>
      </c>
      <c r="O58" s="15">
        <v>102329719507</v>
      </c>
      <c r="Q58" s="15">
        <v>-1499336550</v>
      </c>
    </row>
    <row r="59" spans="1:17" ht="18.75" x14ac:dyDescent="0.45">
      <c r="A59" s="14" t="s">
        <v>67</v>
      </c>
      <c r="C59" s="15">
        <v>20042105</v>
      </c>
      <c r="E59" s="15">
        <v>175520347927</v>
      </c>
      <c r="G59" s="15">
        <v>191233724664</v>
      </c>
      <c r="I59" s="15">
        <v>-15713376737</v>
      </c>
      <c r="K59" s="15">
        <v>20042105</v>
      </c>
      <c r="M59" s="15">
        <v>175520347927</v>
      </c>
      <c r="O59" s="15">
        <v>173877883004</v>
      </c>
      <c r="Q59" s="15">
        <v>1642464923</v>
      </c>
    </row>
    <row r="60" spans="1:17" ht="18.75" x14ac:dyDescent="0.45">
      <c r="A60" s="14" t="s">
        <v>68</v>
      </c>
      <c r="C60" s="15">
        <v>5650000</v>
      </c>
      <c r="E60" s="15">
        <v>76551293475</v>
      </c>
      <c r="G60" s="15">
        <v>78345199306</v>
      </c>
      <c r="I60" s="15">
        <v>-1793905831</v>
      </c>
      <c r="K60" s="15">
        <v>5650000</v>
      </c>
      <c r="M60" s="15">
        <v>76551293475</v>
      </c>
      <c r="O60" s="15">
        <v>79083952061</v>
      </c>
      <c r="Q60" s="15">
        <v>-2532658586</v>
      </c>
    </row>
    <row r="61" spans="1:17" ht="18.75" x14ac:dyDescent="0.45">
      <c r="A61" s="14" t="s">
        <v>69</v>
      </c>
      <c r="C61" s="15">
        <v>10800000</v>
      </c>
      <c r="E61" s="15">
        <v>56362635000</v>
      </c>
      <c r="G61" s="15">
        <v>64137724947</v>
      </c>
      <c r="I61" s="15">
        <v>-7775089947</v>
      </c>
      <c r="K61" s="15">
        <v>10800000</v>
      </c>
      <c r="M61" s="15">
        <v>56362635000</v>
      </c>
      <c r="O61" s="15">
        <v>65055973061</v>
      </c>
      <c r="Q61" s="15">
        <v>-8693338061</v>
      </c>
    </row>
    <row r="62" spans="1:17" ht="18.75" x14ac:dyDescent="0.45">
      <c r="A62" s="14" t="s">
        <v>70</v>
      </c>
      <c r="C62" s="15">
        <v>1200000</v>
      </c>
      <c r="E62" s="15">
        <v>12870959400</v>
      </c>
      <c r="G62" s="15">
        <v>12560815800</v>
      </c>
      <c r="I62" s="15">
        <v>310143600</v>
      </c>
      <c r="K62" s="15">
        <v>1200000</v>
      </c>
      <c r="M62" s="15">
        <v>12870959400</v>
      </c>
      <c r="O62" s="15">
        <v>8972318505</v>
      </c>
      <c r="Q62" s="15">
        <v>3898640895</v>
      </c>
    </row>
    <row r="63" spans="1:17" ht="18.75" x14ac:dyDescent="0.45">
      <c r="A63" s="14" t="s">
        <v>71</v>
      </c>
      <c r="C63" s="15">
        <v>2750000</v>
      </c>
      <c r="E63" s="15">
        <v>20392935750</v>
      </c>
      <c r="G63" s="15">
        <v>20284885042</v>
      </c>
      <c r="I63" s="15">
        <v>108050708</v>
      </c>
      <c r="K63" s="15">
        <v>2750000</v>
      </c>
      <c r="M63" s="15">
        <v>20392935750</v>
      </c>
      <c r="O63" s="15">
        <v>20284885042</v>
      </c>
      <c r="Q63" s="15">
        <v>108050708</v>
      </c>
    </row>
    <row r="64" spans="1:17" ht="18.75" x14ac:dyDescent="0.45">
      <c r="A64" s="14" t="s">
        <v>72</v>
      </c>
      <c r="C64" s="15">
        <v>447572</v>
      </c>
      <c r="E64" s="15">
        <v>28781159756</v>
      </c>
      <c r="G64" s="15">
        <v>27143894832</v>
      </c>
      <c r="I64" s="15">
        <v>1637264924</v>
      </c>
      <c r="K64" s="15">
        <v>447572</v>
      </c>
      <c r="M64" s="15">
        <v>28781159756</v>
      </c>
      <c r="O64" s="15">
        <v>27845808469</v>
      </c>
      <c r="Q64" s="15">
        <v>935351287</v>
      </c>
    </row>
    <row r="65" spans="1:17" ht="18.75" x14ac:dyDescent="0.45">
      <c r="A65" s="14" t="s">
        <v>73</v>
      </c>
      <c r="C65" s="15">
        <v>630116</v>
      </c>
      <c r="E65" s="15">
        <v>20432085336</v>
      </c>
      <c r="G65" s="15">
        <v>20901860443</v>
      </c>
      <c r="I65" s="15">
        <v>-469775107</v>
      </c>
      <c r="K65" s="15">
        <v>630116</v>
      </c>
      <c r="M65" s="15">
        <v>20432085336</v>
      </c>
      <c r="O65" s="15">
        <v>17526457098</v>
      </c>
      <c r="Q65" s="15">
        <v>2905628238</v>
      </c>
    </row>
    <row r="66" spans="1:17" ht="18.75" x14ac:dyDescent="0.45">
      <c r="A66" s="14" t="s">
        <v>74</v>
      </c>
      <c r="C66" s="15">
        <v>276932</v>
      </c>
      <c r="E66" s="15">
        <v>11093955460</v>
      </c>
      <c r="G66" s="15">
        <v>12704368350</v>
      </c>
      <c r="I66" s="15">
        <v>-1610412890</v>
      </c>
      <c r="K66" s="15">
        <v>276932</v>
      </c>
      <c r="M66" s="15">
        <v>11093955460</v>
      </c>
      <c r="O66" s="15">
        <v>7821770088</v>
      </c>
      <c r="Q66" s="15">
        <v>3272185372</v>
      </c>
    </row>
    <row r="67" spans="1:17" ht="18.75" x14ac:dyDescent="0.45">
      <c r="A67" s="14" t="s">
        <v>75</v>
      </c>
      <c r="C67" s="15">
        <v>1897609</v>
      </c>
      <c r="E67" s="15">
        <v>28822942500</v>
      </c>
      <c r="G67" s="15">
        <v>34658286965</v>
      </c>
      <c r="I67" s="15">
        <v>-5835344465</v>
      </c>
      <c r="K67" s="15">
        <v>1897609</v>
      </c>
      <c r="M67" s="15">
        <v>28822942500</v>
      </c>
      <c r="O67" s="15">
        <v>34844767619</v>
      </c>
      <c r="Q67" s="15">
        <v>-6021825119</v>
      </c>
    </row>
    <row r="68" spans="1:17" ht="18.75" x14ac:dyDescent="0.45">
      <c r="A68" s="14" t="s">
        <v>76</v>
      </c>
      <c r="C68" s="15">
        <v>125000</v>
      </c>
      <c r="E68" s="15">
        <v>3714019312</v>
      </c>
      <c r="G68" s="15">
        <v>4599866970</v>
      </c>
      <c r="I68" s="15">
        <v>-885847658</v>
      </c>
      <c r="K68" s="15">
        <v>125000</v>
      </c>
      <c r="M68" s="15">
        <v>3714019312</v>
      </c>
      <c r="O68" s="15">
        <v>4004778937</v>
      </c>
      <c r="Q68" s="15">
        <v>-290759625</v>
      </c>
    </row>
    <row r="69" spans="1:17" ht="18.75" x14ac:dyDescent="0.45">
      <c r="A69" s="14" t="s">
        <v>77</v>
      </c>
      <c r="C69" s="15">
        <v>1457665</v>
      </c>
      <c r="E69" s="15">
        <v>192426123424</v>
      </c>
      <c r="G69" s="15">
        <v>227320838614</v>
      </c>
      <c r="I69" s="15">
        <v>-34894715190</v>
      </c>
      <c r="K69" s="15">
        <v>1457665</v>
      </c>
      <c r="M69" s="15">
        <v>192426123424</v>
      </c>
      <c r="O69" s="15">
        <v>188282006609</v>
      </c>
      <c r="Q69" s="15">
        <v>4144116815</v>
      </c>
    </row>
    <row r="70" spans="1:17" ht="18.75" x14ac:dyDescent="0.45">
      <c r="A70" s="14" t="s">
        <v>78</v>
      </c>
      <c r="C70" s="15">
        <v>787221</v>
      </c>
      <c r="E70" s="15">
        <v>126442334123</v>
      </c>
      <c r="G70" s="15">
        <v>138016056872</v>
      </c>
      <c r="I70" s="15">
        <v>-11573722749</v>
      </c>
      <c r="K70" s="15">
        <v>787221</v>
      </c>
      <c r="M70" s="15">
        <v>126442334123</v>
      </c>
      <c r="O70" s="15">
        <v>132710455774</v>
      </c>
      <c r="Q70" s="15">
        <v>-6268121651</v>
      </c>
    </row>
    <row r="71" spans="1:17" ht="18.75" x14ac:dyDescent="0.45">
      <c r="A71" s="14" t="s">
        <v>79</v>
      </c>
      <c r="C71" s="15">
        <v>3314899</v>
      </c>
      <c r="E71" s="15">
        <v>65244471949</v>
      </c>
      <c r="G71" s="15">
        <v>84191730217</v>
      </c>
      <c r="I71" s="15">
        <v>-18947258268</v>
      </c>
      <c r="K71" s="15">
        <v>3314899</v>
      </c>
      <c r="M71" s="15">
        <v>65244471949</v>
      </c>
      <c r="O71" s="15">
        <v>73441429621</v>
      </c>
      <c r="Q71" s="15">
        <v>-8196957672</v>
      </c>
    </row>
    <row r="72" spans="1:17" ht="18.75" x14ac:dyDescent="0.45">
      <c r="A72" s="14" t="s">
        <v>80</v>
      </c>
      <c r="C72" s="15">
        <v>1933691</v>
      </c>
      <c r="E72" s="15">
        <v>33253809817</v>
      </c>
      <c r="G72" s="15">
        <v>42359202713</v>
      </c>
      <c r="I72" s="15">
        <v>-9105392896</v>
      </c>
      <c r="K72" s="15">
        <v>1933691</v>
      </c>
      <c r="M72" s="15">
        <v>33253809817</v>
      </c>
      <c r="O72" s="15">
        <v>37111703403</v>
      </c>
      <c r="Q72" s="15">
        <v>-3857893586</v>
      </c>
    </row>
    <row r="73" spans="1:17" ht="18.75" x14ac:dyDescent="0.45">
      <c r="A73" s="14" t="s">
        <v>81</v>
      </c>
      <c r="C73" s="15">
        <v>700000</v>
      </c>
      <c r="E73" s="15">
        <v>6443432100</v>
      </c>
      <c r="G73" s="15">
        <v>7677944712</v>
      </c>
      <c r="I73" s="15">
        <v>-1234512612</v>
      </c>
      <c r="K73" s="15">
        <v>700000</v>
      </c>
      <c r="M73" s="15">
        <v>6443432100</v>
      </c>
      <c r="O73" s="15">
        <v>7677944712</v>
      </c>
      <c r="Q73" s="15">
        <v>-1234512612</v>
      </c>
    </row>
    <row r="74" spans="1:17" ht="37.5" x14ac:dyDescent="0.45">
      <c r="A74" s="14" t="s">
        <v>82</v>
      </c>
      <c r="C74" s="15">
        <v>6648161</v>
      </c>
      <c r="E74" s="15">
        <v>15662392528</v>
      </c>
      <c r="G74" s="15">
        <v>17136111318</v>
      </c>
      <c r="I74" s="15">
        <v>-1473718790</v>
      </c>
      <c r="K74" s="15">
        <v>6648161</v>
      </c>
      <c r="M74" s="15">
        <v>15662392528</v>
      </c>
      <c r="O74" s="15">
        <v>18373701851</v>
      </c>
      <c r="Q74" s="15">
        <v>-2711309323</v>
      </c>
    </row>
    <row r="75" spans="1:17" ht="56.25" x14ac:dyDescent="0.45">
      <c r="A75" s="14" t="s">
        <v>83</v>
      </c>
      <c r="C75" s="15">
        <v>0</v>
      </c>
      <c r="E75" s="15">
        <v>571</v>
      </c>
      <c r="G75" s="15">
        <v>571</v>
      </c>
      <c r="I75" s="15">
        <v>0</v>
      </c>
      <c r="K75" s="15">
        <v>0</v>
      </c>
      <c r="M75" s="15">
        <v>571</v>
      </c>
      <c r="O75" s="15">
        <v>571</v>
      </c>
      <c r="Q75" s="15">
        <v>0</v>
      </c>
    </row>
    <row r="76" spans="1:17" ht="37.5" x14ac:dyDescent="0.45">
      <c r="A76" s="14" t="s">
        <v>84</v>
      </c>
      <c r="C76" s="15">
        <v>1367223</v>
      </c>
      <c r="E76" s="15">
        <v>12639518615</v>
      </c>
      <c r="G76" s="15">
        <v>12041519885</v>
      </c>
      <c r="I76" s="15">
        <v>597998730</v>
      </c>
      <c r="K76" s="15">
        <v>1367223</v>
      </c>
      <c r="M76" s="15">
        <v>12639518615</v>
      </c>
      <c r="O76" s="15">
        <v>9717479366</v>
      </c>
      <c r="Q76" s="15">
        <v>2922039249</v>
      </c>
    </row>
    <row r="77" spans="1:17" ht="18.75" x14ac:dyDescent="0.45">
      <c r="A77" s="14" t="s">
        <v>85</v>
      </c>
      <c r="C77" s="15">
        <v>4679563</v>
      </c>
      <c r="E77" s="15">
        <v>52610948678</v>
      </c>
      <c r="G77" s="15">
        <v>59867631254</v>
      </c>
      <c r="I77" s="15">
        <v>-7256682576</v>
      </c>
      <c r="K77" s="15">
        <v>4679563</v>
      </c>
      <c r="M77" s="15">
        <v>52610948678</v>
      </c>
      <c r="O77" s="15">
        <v>54425119322</v>
      </c>
      <c r="Q77" s="15">
        <v>-1814170644</v>
      </c>
    </row>
    <row r="78" spans="1:17" ht="18.75" x14ac:dyDescent="0.45">
      <c r="A78" s="18" t="s">
        <v>86</v>
      </c>
      <c r="C78" s="18">
        <f>SUM(C9:$C$77)</f>
        <v>381348393</v>
      </c>
      <c r="E78" s="18">
        <f>SUM(E9:$E$77)</f>
        <v>3001046918335</v>
      </c>
      <c r="G78" s="18">
        <f>SUM(G9:$G$77)</f>
        <v>3250952484797</v>
      </c>
      <c r="I78" s="18">
        <f>SUM(I9:$I$77)</f>
        <v>-249905566462</v>
      </c>
      <c r="K78" s="18">
        <f>SUM(K9:$K$77)</f>
        <v>381348393</v>
      </c>
      <c r="M78" s="18">
        <f>SUM(M9:$M$77)</f>
        <v>3001046918335</v>
      </c>
      <c r="O78" s="18">
        <f>SUM(O9:$O$77)</f>
        <v>2889676459220</v>
      </c>
      <c r="Q78" s="18">
        <f>SUM(Q9:$Q$77)</f>
        <v>111370459115</v>
      </c>
    </row>
    <row r="79" spans="1:17" ht="18.75" x14ac:dyDescent="0.45">
      <c r="C79" s="20"/>
      <c r="E79" s="20"/>
      <c r="G79" s="20"/>
      <c r="I79" s="20"/>
      <c r="K79" s="20"/>
      <c r="M79" s="20"/>
      <c r="O79" s="20"/>
      <c r="Q79" s="20"/>
    </row>
    <row r="81" spans="1:17" ht="18.75" x14ac:dyDescent="0.45">
      <c r="A81" s="28" t="s">
        <v>193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30"/>
    </row>
  </sheetData>
  <mergeCells count="7">
    <mergeCell ref="A81:Q8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91"/>
  <sheetViews>
    <sheetView rightToLeft="1" workbookViewId="0">
      <selection activeCell="G21" sqref="G21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6.7109375" style="3" bestFit="1" customWidth="1"/>
    <col min="4" max="4" width="1.42578125" style="3" customWidth="1"/>
    <col min="5" max="5" width="20.140625" style="3" bestFit="1" customWidth="1"/>
    <col min="6" max="6" width="1.42578125" style="3" customWidth="1"/>
    <col min="7" max="7" width="18.140625" style="3" bestFit="1" customWidth="1"/>
    <col min="8" max="8" width="1.42578125" style="3" customWidth="1"/>
    <col min="9" max="9" width="20.140625" style="3" bestFit="1" customWidth="1"/>
    <col min="10" max="10" width="1.42578125" style="3" customWidth="1"/>
    <col min="11" max="11" width="10.5703125" style="3" bestFit="1" customWidth="1"/>
    <col min="12" max="12" width="1.42578125" style="3" customWidth="1"/>
    <col min="13" max="13" width="18.140625" style="3" bestFit="1" customWidth="1"/>
    <col min="14" max="14" width="1.42578125" style="3" customWidth="1"/>
    <col min="15" max="15" width="19.42578125" style="3" bestFit="1" customWidth="1"/>
    <col min="16" max="16" width="1.42578125" style="3" customWidth="1"/>
    <col min="17" max="17" width="19.42578125" style="3" bestFit="1" customWidth="1"/>
    <col min="18" max="18" width="1.42578125" style="3" customWidth="1"/>
    <col min="19" max="19" width="19.42578125" style="3" bestFit="1" customWidth="1"/>
    <col min="20" max="20" width="1.42578125" style="3" customWidth="1"/>
    <col min="21" max="21" width="10.5703125" style="3" bestFit="1" customWidth="1"/>
    <col min="22" max="16384" width="9.140625" style="3"/>
  </cols>
  <sheetData>
    <row r="1" spans="1:21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0.100000000000001" customHeight="1" x14ac:dyDescent="0.45">
      <c r="A2" s="4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5" spans="1:21" ht="21" x14ac:dyDescent="0.45">
      <c r="A5" s="22" t="s">
        <v>196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7" spans="1:21" ht="21" x14ac:dyDescent="0.45">
      <c r="C7" s="8" t="s">
        <v>153</v>
      </c>
      <c r="D7" s="23"/>
      <c r="E7" s="23"/>
      <c r="F7" s="23"/>
      <c r="G7" s="23"/>
      <c r="H7" s="23"/>
      <c r="I7" s="23"/>
      <c r="J7" s="23"/>
      <c r="K7" s="23"/>
      <c r="M7" s="8" t="s">
        <v>7</v>
      </c>
      <c r="N7" s="23"/>
      <c r="O7" s="23"/>
      <c r="P7" s="23"/>
      <c r="Q7" s="23"/>
      <c r="R7" s="23"/>
      <c r="S7" s="23"/>
      <c r="T7" s="23"/>
      <c r="U7" s="23"/>
    </row>
    <row r="8" spans="1:21" ht="63" x14ac:dyDescent="0.45">
      <c r="A8" s="21" t="s">
        <v>197</v>
      </c>
      <c r="C8" s="24" t="s">
        <v>151</v>
      </c>
      <c r="E8" s="24" t="s">
        <v>198</v>
      </c>
      <c r="G8" s="24" t="s">
        <v>199</v>
      </c>
      <c r="I8" s="24" t="s">
        <v>200</v>
      </c>
      <c r="K8" s="24" t="s">
        <v>201</v>
      </c>
      <c r="M8" s="24" t="s">
        <v>151</v>
      </c>
      <c r="O8" s="24" t="s">
        <v>198</v>
      </c>
      <c r="Q8" s="24" t="s">
        <v>199</v>
      </c>
      <c r="S8" s="24" t="s">
        <v>200</v>
      </c>
      <c r="U8" s="24" t="s">
        <v>201</v>
      </c>
    </row>
    <row r="9" spans="1:21" ht="18.75" x14ac:dyDescent="0.45">
      <c r="A9" s="14" t="s">
        <v>19</v>
      </c>
      <c r="C9" s="15">
        <v>0</v>
      </c>
      <c r="E9" s="15">
        <v>3387377524</v>
      </c>
      <c r="G9" s="15">
        <v>0</v>
      </c>
      <c r="I9" s="15">
        <v>3387377524</v>
      </c>
      <c r="K9" s="17">
        <v>-1.6186080151726748E-2</v>
      </c>
      <c r="M9" s="15">
        <v>0</v>
      </c>
      <c r="O9" s="15">
        <v>1219552221</v>
      </c>
      <c r="Q9" s="15">
        <v>0</v>
      </c>
      <c r="S9" s="15">
        <v>1219552221</v>
      </c>
      <c r="U9" s="17">
        <v>5.2154271746500929E-3</v>
      </c>
    </row>
    <row r="10" spans="1:21" ht="18.75" x14ac:dyDescent="0.45">
      <c r="A10" s="14" t="s">
        <v>20</v>
      </c>
      <c r="C10" s="15">
        <v>0</v>
      </c>
      <c r="E10" s="15">
        <v>-2850935400</v>
      </c>
      <c r="G10" s="15">
        <v>0</v>
      </c>
      <c r="I10" s="15">
        <v>-2850935400</v>
      </c>
      <c r="K10" s="17">
        <v>1.3622771174706288E-2</v>
      </c>
      <c r="M10" s="15">
        <v>0</v>
      </c>
      <c r="O10" s="15">
        <v>-1341198301</v>
      </c>
      <c r="Q10" s="15">
        <v>2091269782</v>
      </c>
      <c r="S10" s="15">
        <v>750071481</v>
      </c>
      <c r="U10" s="17">
        <v>3.207688131410849E-3</v>
      </c>
    </row>
    <row r="11" spans="1:21" ht="18.75" x14ac:dyDescent="0.45">
      <c r="A11" s="14" t="s">
        <v>21</v>
      </c>
      <c r="C11" s="15">
        <v>0</v>
      </c>
      <c r="E11" s="15">
        <v>-2221360041</v>
      </c>
      <c r="G11" s="15">
        <v>0</v>
      </c>
      <c r="I11" s="15">
        <v>-2221360041</v>
      </c>
      <c r="K11" s="17">
        <v>1.0614438873353348E-2</v>
      </c>
      <c r="M11" s="15">
        <v>0</v>
      </c>
      <c r="O11" s="15">
        <v>-2221360041</v>
      </c>
      <c r="Q11" s="15">
        <v>0</v>
      </c>
      <c r="S11" s="15">
        <v>-2221360041</v>
      </c>
      <c r="U11" s="17">
        <v>-9.4996682577590461E-3</v>
      </c>
    </row>
    <row r="12" spans="1:21" ht="18.75" x14ac:dyDescent="0.45">
      <c r="A12" s="14" t="s">
        <v>22</v>
      </c>
      <c r="C12" s="15">
        <v>0</v>
      </c>
      <c r="E12" s="15">
        <v>-20599896960</v>
      </c>
      <c r="G12" s="15">
        <v>5340775200</v>
      </c>
      <c r="I12" s="15">
        <v>-15259121760</v>
      </c>
      <c r="K12" s="17">
        <v>7.2913445903916838E-2</v>
      </c>
      <c r="M12" s="15">
        <v>0</v>
      </c>
      <c r="O12" s="15">
        <v>15968717415</v>
      </c>
      <c r="Q12" s="15">
        <v>5340775200</v>
      </c>
      <c r="S12" s="15">
        <v>21309492615</v>
      </c>
      <c r="U12" s="17">
        <v>9.1130256620865491E-2</v>
      </c>
    </row>
    <row r="13" spans="1:21" ht="18.75" x14ac:dyDescent="0.45">
      <c r="A13" s="14" t="s">
        <v>202</v>
      </c>
      <c r="C13" s="15">
        <v>0</v>
      </c>
      <c r="E13" s="15">
        <v>761089</v>
      </c>
      <c r="G13" s="15">
        <v>94770025</v>
      </c>
      <c r="I13" s="15">
        <v>95531114</v>
      </c>
      <c r="K13" s="17">
        <v>-4.5648123282161372E-4</v>
      </c>
      <c r="M13" s="15">
        <v>0</v>
      </c>
      <c r="O13" s="15">
        <v>0</v>
      </c>
      <c r="Q13" s="15">
        <v>94770025</v>
      </c>
      <c r="S13" s="15">
        <v>94770025</v>
      </c>
      <c r="U13" s="17">
        <v>4.0528495230977786E-4</v>
      </c>
    </row>
    <row r="14" spans="1:21" ht="18.75" x14ac:dyDescent="0.45">
      <c r="A14" s="14" t="s">
        <v>203</v>
      </c>
      <c r="C14" s="15">
        <v>0</v>
      </c>
      <c r="E14" s="15">
        <v>395693420</v>
      </c>
      <c r="G14" s="15">
        <v>0</v>
      </c>
      <c r="I14" s="15">
        <v>395693420</v>
      </c>
      <c r="K14" s="17">
        <v>-1.8907622094828766E-3</v>
      </c>
      <c r="M14" s="15">
        <v>0</v>
      </c>
      <c r="O14" s="15">
        <v>1243932762</v>
      </c>
      <c r="Q14" s="15">
        <v>0</v>
      </c>
      <c r="S14" s="15">
        <v>1243932762</v>
      </c>
      <c r="U14" s="17">
        <v>5.3196908001632397E-3</v>
      </c>
    </row>
    <row r="15" spans="1:21" ht="18.75" x14ac:dyDescent="0.45">
      <c r="A15" s="14" t="s">
        <v>23</v>
      </c>
      <c r="C15" s="15">
        <v>0</v>
      </c>
      <c r="E15" s="15">
        <v>-2602686324</v>
      </c>
      <c r="G15" s="15">
        <v>0</v>
      </c>
      <c r="I15" s="15">
        <v>-2602686324</v>
      </c>
      <c r="K15" s="17">
        <v>1.2436549853563666E-2</v>
      </c>
      <c r="M15" s="15">
        <v>0</v>
      </c>
      <c r="O15" s="15">
        <v>563875483</v>
      </c>
      <c r="Q15" s="15">
        <v>0</v>
      </c>
      <c r="S15" s="15">
        <v>563875483</v>
      </c>
      <c r="U15" s="17">
        <v>2.4114190983521209E-3</v>
      </c>
    </row>
    <row r="16" spans="1:21" ht="18.75" x14ac:dyDescent="0.45">
      <c r="A16" s="14" t="s">
        <v>24</v>
      </c>
      <c r="C16" s="15">
        <v>0</v>
      </c>
      <c r="E16" s="15">
        <v>20863390852</v>
      </c>
      <c r="G16" s="15">
        <v>13476470410</v>
      </c>
      <c r="I16" s="15">
        <v>34339861262</v>
      </c>
      <c r="K16" s="17">
        <v>-0.16408792431543232</v>
      </c>
      <c r="M16" s="15">
        <v>0</v>
      </c>
      <c r="O16" s="15">
        <v>119371919867</v>
      </c>
      <c r="Q16" s="15">
        <v>20261997716</v>
      </c>
      <c r="S16" s="15">
        <v>139633917583</v>
      </c>
      <c r="U16" s="17">
        <v>0.59714583412269451</v>
      </c>
    </row>
    <row r="17" spans="1:21" ht="18.75" x14ac:dyDescent="0.45">
      <c r="A17" s="14" t="s">
        <v>27</v>
      </c>
      <c r="C17" s="15">
        <v>0</v>
      </c>
      <c r="E17" s="15">
        <v>-1878754500</v>
      </c>
      <c r="G17" s="15">
        <v>0</v>
      </c>
      <c r="I17" s="15">
        <v>-1878754500</v>
      </c>
      <c r="K17" s="17">
        <v>8.977349205088872E-3</v>
      </c>
      <c r="M17" s="15">
        <v>0</v>
      </c>
      <c r="O17" s="15">
        <v>-2928319014</v>
      </c>
      <c r="Q17" s="15">
        <v>737767036</v>
      </c>
      <c r="S17" s="15">
        <v>-2190551978</v>
      </c>
      <c r="U17" s="17">
        <v>-9.3679172706329829E-3</v>
      </c>
    </row>
    <row r="18" spans="1:21" ht="18.75" x14ac:dyDescent="0.45">
      <c r="A18" s="14" t="s">
        <v>204</v>
      </c>
      <c r="C18" s="15">
        <v>0</v>
      </c>
      <c r="E18" s="15">
        <v>-1767023280</v>
      </c>
      <c r="G18" s="15">
        <v>0</v>
      </c>
      <c r="I18" s="15">
        <v>-1767023280</v>
      </c>
      <c r="K18" s="17">
        <v>8.4434581729978721E-3</v>
      </c>
      <c r="M18" s="15">
        <v>0</v>
      </c>
      <c r="O18" s="15">
        <v>-3084117152</v>
      </c>
      <c r="Q18" s="15">
        <v>0</v>
      </c>
      <c r="S18" s="15">
        <v>-3084117152</v>
      </c>
      <c r="U18" s="17">
        <v>-1.3189257604037647E-2</v>
      </c>
    </row>
    <row r="19" spans="1:21" ht="18.75" x14ac:dyDescent="0.45">
      <c r="A19" s="14" t="s">
        <v>29</v>
      </c>
      <c r="C19" s="15">
        <v>0</v>
      </c>
      <c r="E19" s="15">
        <v>-164073512</v>
      </c>
      <c r="G19" s="15">
        <v>156353859</v>
      </c>
      <c r="I19" s="15">
        <v>-7719653</v>
      </c>
      <c r="K19" s="17">
        <v>3.6887214760157291E-5</v>
      </c>
      <c r="M19" s="15">
        <v>46336389</v>
      </c>
      <c r="O19" s="15">
        <v>0</v>
      </c>
      <c r="Q19" s="15">
        <v>1270177278</v>
      </c>
      <c r="S19" s="15">
        <v>1316513667</v>
      </c>
      <c r="U19" s="17">
        <v>5.63008376061171E-3</v>
      </c>
    </row>
    <row r="20" spans="1:21" ht="18.75" x14ac:dyDescent="0.45">
      <c r="A20" s="14" t="s">
        <v>30</v>
      </c>
      <c r="C20" s="15">
        <v>0</v>
      </c>
      <c r="E20" s="15">
        <v>481749</v>
      </c>
      <c r="G20" s="15">
        <v>0</v>
      </c>
      <c r="I20" s="15">
        <v>481749</v>
      </c>
      <c r="K20" s="17">
        <v>-2.3019660111006303E-6</v>
      </c>
      <c r="M20" s="15">
        <v>0</v>
      </c>
      <c r="O20" s="15">
        <v>481749</v>
      </c>
      <c r="Q20" s="15">
        <v>0</v>
      </c>
      <c r="S20" s="15">
        <v>481749</v>
      </c>
      <c r="U20" s="17">
        <v>2.0602043788664526E-6</v>
      </c>
    </row>
    <row r="21" spans="1:21" ht="18.75" x14ac:dyDescent="0.45">
      <c r="A21" s="14" t="s">
        <v>30</v>
      </c>
      <c r="C21" s="15">
        <v>0</v>
      </c>
      <c r="E21" s="15">
        <v>-481749</v>
      </c>
      <c r="G21" s="15">
        <v>0</v>
      </c>
      <c r="I21" s="15">
        <v>-481749</v>
      </c>
      <c r="K21" s="17">
        <v>2.3019660111006303E-6</v>
      </c>
      <c r="M21" s="15">
        <v>0</v>
      </c>
      <c r="O21" s="15">
        <v>-481749</v>
      </c>
      <c r="Q21" s="15">
        <v>0</v>
      </c>
      <c r="S21" s="15">
        <v>-481749</v>
      </c>
      <c r="U21" s="17">
        <v>-2.0602043788664526E-6</v>
      </c>
    </row>
    <row r="22" spans="1:21" ht="18.75" x14ac:dyDescent="0.45">
      <c r="A22" s="14" t="s">
        <v>32</v>
      </c>
      <c r="C22" s="15">
        <v>0</v>
      </c>
      <c r="E22" s="15">
        <v>-763430400</v>
      </c>
      <c r="G22" s="15">
        <v>0</v>
      </c>
      <c r="I22" s="15">
        <v>-763430400</v>
      </c>
      <c r="K22" s="17">
        <v>3.6479387246075418E-3</v>
      </c>
      <c r="M22" s="15">
        <v>0</v>
      </c>
      <c r="O22" s="15">
        <v>2288303100</v>
      </c>
      <c r="Q22" s="15">
        <v>0</v>
      </c>
      <c r="S22" s="15">
        <v>2288303100</v>
      </c>
      <c r="U22" s="17">
        <v>9.7859509138445086E-3</v>
      </c>
    </row>
    <row r="23" spans="1:21" ht="18.75" x14ac:dyDescent="0.45">
      <c r="A23" s="14" t="s">
        <v>33</v>
      </c>
      <c r="C23" s="15">
        <v>0</v>
      </c>
      <c r="E23" s="15">
        <v>834527625</v>
      </c>
      <c r="G23" s="15">
        <v>-778422529</v>
      </c>
      <c r="I23" s="15">
        <v>56105096</v>
      </c>
      <c r="K23" s="17">
        <v>-2.6808986431012401E-4</v>
      </c>
      <c r="M23" s="15">
        <v>0</v>
      </c>
      <c r="O23" s="15">
        <v>0</v>
      </c>
      <c r="Q23" s="15">
        <v>-778422529</v>
      </c>
      <c r="S23" s="15">
        <v>-778422529</v>
      </c>
      <c r="U23" s="17">
        <v>-3.328931669508599E-3</v>
      </c>
    </row>
    <row r="24" spans="1:21" ht="18.75" x14ac:dyDescent="0.45">
      <c r="A24" s="14" t="s">
        <v>34</v>
      </c>
      <c r="C24" s="15">
        <v>0</v>
      </c>
      <c r="E24" s="15">
        <v>-423352681</v>
      </c>
      <c r="G24" s="15">
        <v>408440368</v>
      </c>
      <c r="I24" s="15">
        <v>-14912313</v>
      </c>
      <c r="K24" s="17">
        <v>7.1256271778237363E-5</v>
      </c>
      <c r="M24" s="15">
        <v>168333700</v>
      </c>
      <c r="O24" s="15">
        <v>0</v>
      </c>
      <c r="Q24" s="15">
        <v>1483623056</v>
      </c>
      <c r="S24" s="15">
        <v>1651956756</v>
      </c>
      <c r="U24" s="17">
        <v>7.0646094593018773E-3</v>
      </c>
    </row>
    <row r="25" spans="1:21" ht="18.75" x14ac:dyDescent="0.45">
      <c r="A25" s="14" t="s">
        <v>35</v>
      </c>
      <c r="C25" s="15">
        <v>0</v>
      </c>
      <c r="E25" s="15">
        <v>-8641227</v>
      </c>
      <c r="G25" s="15">
        <v>0</v>
      </c>
      <c r="I25" s="15">
        <v>-8641227</v>
      </c>
      <c r="K25" s="17">
        <v>4.1290819178047213E-5</v>
      </c>
      <c r="M25" s="15">
        <v>0</v>
      </c>
      <c r="O25" s="15">
        <v>41066402</v>
      </c>
      <c r="Q25" s="15">
        <v>0</v>
      </c>
      <c r="S25" s="15">
        <v>41066402</v>
      </c>
      <c r="U25" s="17">
        <v>1.7562087565244566E-4</v>
      </c>
    </row>
    <row r="26" spans="1:21" ht="18.75" x14ac:dyDescent="0.45">
      <c r="A26" s="14" t="s">
        <v>36</v>
      </c>
      <c r="C26" s="15">
        <v>0</v>
      </c>
      <c r="E26" s="15">
        <v>544739400</v>
      </c>
      <c r="G26" s="15">
        <v>0</v>
      </c>
      <c r="I26" s="15">
        <v>544739400</v>
      </c>
      <c r="K26" s="17">
        <v>-2.6029562774543399E-3</v>
      </c>
      <c r="M26" s="15">
        <v>0</v>
      </c>
      <c r="O26" s="15">
        <v>735597000</v>
      </c>
      <c r="Q26" s="15">
        <v>0</v>
      </c>
      <c r="S26" s="15">
        <v>735597000</v>
      </c>
      <c r="U26" s="17">
        <v>3.1457878697849417E-3</v>
      </c>
    </row>
    <row r="27" spans="1:21" ht="18.75" x14ac:dyDescent="0.45">
      <c r="A27" s="14" t="s">
        <v>37</v>
      </c>
      <c r="C27" s="15">
        <v>0</v>
      </c>
      <c r="E27" s="15">
        <v>991481275</v>
      </c>
      <c r="G27" s="15">
        <v>0</v>
      </c>
      <c r="I27" s="15">
        <v>991481275</v>
      </c>
      <c r="K27" s="17">
        <v>-4.7376459436194304E-3</v>
      </c>
      <c r="M27" s="15">
        <v>0</v>
      </c>
      <c r="O27" s="15">
        <v>7683200126</v>
      </c>
      <c r="Q27" s="15">
        <v>0</v>
      </c>
      <c r="S27" s="15">
        <v>7683200126</v>
      </c>
      <c r="U27" s="17">
        <v>3.2857281578773344E-2</v>
      </c>
    </row>
    <row r="28" spans="1:21" ht="18.75" x14ac:dyDescent="0.45">
      <c r="A28" s="14" t="s">
        <v>38</v>
      </c>
      <c r="C28" s="15">
        <v>0</v>
      </c>
      <c r="E28" s="15">
        <v>-5377931799</v>
      </c>
      <c r="G28" s="15">
        <v>0</v>
      </c>
      <c r="I28" s="15">
        <v>-5377931799</v>
      </c>
      <c r="K28" s="17">
        <v>2.5697647968787204E-2</v>
      </c>
      <c r="M28" s="15">
        <v>0</v>
      </c>
      <c r="O28" s="15">
        <v>-3380603052</v>
      </c>
      <c r="Q28" s="15">
        <v>734967484</v>
      </c>
      <c r="S28" s="15">
        <v>-2645635568</v>
      </c>
      <c r="U28" s="17">
        <v>-1.1314086759035171E-2</v>
      </c>
    </row>
    <row r="29" spans="1:21" ht="18.75" x14ac:dyDescent="0.45">
      <c r="A29" s="14" t="s">
        <v>39</v>
      </c>
      <c r="C29" s="15">
        <v>0</v>
      </c>
      <c r="E29" s="15">
        <v>-15192842</v>
      </c>
      <c r="G29" s="15">
        <v>0</v>
      </c>
      <c r="I29" s="15">
        <v>-15192842</v>
      </c>
      <c r="K29" s="17">
        <v>7.2596737919584928E-5</v>
      </c>
      <c r="M29" s="15">
        <v>0</v>
      </c>
      <c r="O29" s="15">
        <v>-394185287</v>
      </c>
      <c r="Q29" s="15">
        <v>0</v>
      </c>
      <c r="S29" s="15">
        <v>-394185287</v>
      </c>
      <c r="U29" s="17">
        <v>-1.6857372913324767E-3</v>
      </c>
    </row>
    <row r="30" spans="1:21" ht="37.5" x14ac:dyDescent="0.45">
      <c r="A30" s="14" t="s">
        <v>40</v>
      </c>
      <c r="C30" s="15">
        <v>0</v>
      </c>
      <c r="E30" s="15">
        <v>-478066461</v>
      </c>
      <c r="G30" s="15">
        <v>0</v>
      </c>
      <c r="I30" s="15">
        <v>-478066461</v>
      </c>
      <c r="K30" s="17">
        <v>2.2843695456952998E-3</v>
      </c>
      <c r="M30" s="15">
        <v>0</v>
      </c>
      <c r="O30" s="15">
        <v>-680784086</v>
      </c>
      <c r="Q30" s="15">
        <v>0</v>
      </c>
      <c r="S30" s="15">
        <v>-680784086</v>
      </c>
      <c r="U30" s="17">
        <v>-2.9113798991586815E-3</v>
      </c>
    </row>
    <row r="31" spans="1:21" ht="18.75" x14ac:dyDescent="0.45">
      <c r="A31" s="14" t="s">
        <v>42</v>
      </c>
      <c r="C31" s="15">
        <v>0</v>
      </c>
      <c r="E31" s="15">
        <v>-2739033700</v>
      </c>
      <c r="G31" s="15">
        <v>0</v>
      </c>
      <c r="I31" s="15">
        <v>-2739033700</v>
      </c>
      <c r="K31" s="17">
        <v>1.3088065529267731E-2</v>
      </c>
      <c r="M31" s="15">
        <v>0</v>
      </c>
      <c r="O31" s="15">
        <v>-7414330805</v>
      </c>
      <c r="Q31" s="15">
        <v>0</v>
      </c>
      <c r="S31" s="15">
        <v>-7414330805</v>
      </c>
      <c r="U31" s="17">
        <v>-3.1707459259542686E-2</v>
      </c>
    </row>
    <row r="32" spans="1:21" ht="18.75" x14ac:dyDescent="0.45">
      <c r="A32" s="14" t="s">
        <v>43</v>
      </c>
      <c r="C32" s="15">
        <v>0</v>
      </c>
      <c r="E32" s="15">
        <v>-14302093185</v>
      </c>
      <c r="G32" s="15">
        <v>0</v>
      </c>
      <c r="I32" s="15">
        <v>-14302093185</v>
      </c>
      <c r="K32" s="17">
        <v>6.8340427067755116E-2</v>
      </c>
      <c r="M32" s="15">
        <v>14029500000</v>
      </c>
      <c r="O32" s="15">
        <v>-22313639160</v>
      </c>
      <c r="Q32" s="15">
        <v>0</v>
      </c>
      <c r="S32" s="15">
        <v>-8284139160</v>
      </c>
      <c r="U32" s="17">
        <v>-3.5427203320756363E-2</v>
      </c>
    </row>
    <row r="33" spans="1:21" ht="18.75" x14ac:dyDescent="0.45">
      <c r="A33" s="14" t="s">
        <v>44</v>
      </c>
      <c r="C33" s="15">
        <v>0</v>
      </c>
      <c r="E33" s="15">
        <v>27391167</v>
      </c>
      <c r="G33" s="15">
        <v>0</v>
      </c>
      <c r="I33" s="15">
        <v>27391167</v>
      </c>
      <c r="K33" s="17">
        <v>-1.3088462132434362E-4</v>
      </c>
      <c r="M33" s="15">
        <v>0</v>
      </c>
      <c r="O33" s="15">
        <v>2413846595</v>
      </c>
      <c r="Q33" s="15">
        <v>0</v>
      </c>
      <c r="S33" s="15">
        <v>2413846595</v>
      </c>
      <c r="U33" s="17">
        <v>1.0322838915972583E-2</v>
      </c>
    </row>
    <row r="34" spans="1:21" ht="18.75" x14ac:dyDescent="0.45">
      <c r="A34" s="14" t="s">
        <v>45</v>
      </c>
      <c r="C34" s="15">
        <v>0</v>
      </c>
      <c r="E34" s="15">
        <v>2640403109</v>
      </c>
      <c r="G34" s="15">
        <v>0</v>
      </c>
      <c r="I34" s="15">
        <v>2640403109</v>
      </c>
      <c r="K34" s="17">
        <v>-1.2616773906167804E-2</v>
      </c>
      <c r="M34" s="15">
        <v>0</v>
      </c>
      <c r="O34" s="15">
        <v>2640403109</v>
      </c>
      <c r="Q34" s="15">
        <v>0</v>
      </c>
      <c r="S34" s="15">
        <v>2640403109</v>
      </c>
      <c r="U34" s="17">
        <v>1.1291710096200294E-2</v>
      </c>
    </row>
    <row r="35" spans="1:21" ht="18.75" x14ac:dyDescent="0.45">
      <c r="A35" s="14" t="s">
        <v>46</v>
      </c>
      <c r="C35" s="15">
        <v>0</v>
      </c>
      <c r="E35" s="15">
        <v>-569434481</v>
      </c>
      <c r="G35" s="15">
        <v>0</v>
      </c>
      <c r="I35" s="15">
        <v>-569434481</v>
      </c>
      <c r="K35" s="17">
        <v>2.7209580524520604E-3</v>
      </c>
      <c r="M35" s="15">
        <v>0</v>
      </c>
      <c r="O35" s="15">
        <v>-569434481</v>
      </c>
      <c r="Q35" s="15">
        <v>0</v>
      </c>
      <c r="S35" s="15">
        <v>-569434481</v>
      </c>
      <c r="U35" s="17">
        <v>-2.4351922084607249E-3</v>
      </c>
    </row>
    <row r="36" spans="1:21" ht="18.75" x14ac:dyDescent="0.45">
      <c r="A36" s="14" t="s">
        <v>47</v>
      </c>
      <c r="C36" s="15">
        <v>0</v>
      </c>
      <c r="E36" s="15">
        <v>403214668</v>
      </c>
      <c r="G36" s="15">
        <v>0</v>
      </c>
      <c r="I36" s="15">
        <v>403214668</v>
      </c>
      <c r="K36" s="17">
        <v>-1.9267013754324866E-3</v>
      </c>
      <c r="M36" s="15">
        <v>0</v>
      </c>
      <c r="O36" s="15">
        <v>403214668</v>
      </c>
      <c r="Q36" s="15">
        <v>0</v>
      </c>
      <c r="S36" s="15">
        <v>403214668</v>
      </c>
      <c r="U36" s="17">
        <v>1.7243515287769832E-3</v>
      </c>
    </row>
    <row r="37" spans="1:21" ht="18.75" x14ac:dyDescent="0.45">
      <c r="A37" s="14" t="s">
        <v>48</v>
      </c>
      <c r="C37" s="15">
        <v>0</v>
      </c>
      <c r="E37" s="15">
        <v>19421470</v>
      </c>
      <c r="G37" s="15">
        <v>-17925971</v>
      </c>
      <c r="I37" s="15">
        <v>1495499</v>
      </c>
      <c r="K37" s="17">
        <v>-7.1460197481156817E-6</v>
      </c>
      <c r="M37" s="15">
        <v>4458040</v>
      </c>
      <c r="O37" s="15">
        <v>0</v>
      </c>
      <c r="Q37" s="15">
        <v>-17925971</v>
      </c>
      <c r="S37" s="15">
        <v>-13467931</v>
      </c>
      <c r="U37" s="17">
        <v>-5.7595740562972091E-5</v>
      </c>
    </row>
    <row r="38" spans="1:21" ht="37.5" x14ac:dyDescent="0.45">
      <c r="A38" s="14" t="s">
        <v>205</v>
      </c>
      <c r="C38" s="15">
        <v>0</v>
      </c>
      <c r="E38" s="15">
        <v>-1252503000</v>
      </c>
      <c r="G38" s="15">
        <v>0</v>
      </c>
      <c r="I38" s="15">
        <v>-1252503000</v>
      </c>
      <c r="K38" s="17">
        <v>5.9848994700592486E-3</v>
      </c>
      <c r="M38" s="15">
        <v>0</v>
      </c>
      <c r="O38" s="15">
        <v>-2527521452</v>
      </c>
      <c r="Q38" s="15">
        <v>0</v>
      </c>
      <c r="S38" s="15">
        <v>-2527521452</v>
      </c>
      <c r="U38" s="17">
        <v>-1.0808970569921876E-2</v>
      </c>
    </row>
    <row r="39" spans="1:21" ht="37.5" x14ac:dyDescent="0.45">
      <c r="A39" s="14" t="s">
        <v>50</v>
      </c>
      <c r="C39" s="15">
        <v>0</v>
      </c>
      <c r="E39" s="15">
        <v>-2319776760</v>
      </c>
      <c r="G39" s="15">
        <v>0</v>
      </c>
      <c r="I39" s="15">
        <v>-2319776760</v>
      </c>
      <c r="K39" s="17">
        <v>1.1084708540881547E-2</v>
      </c>
      <c r="M39" s="15">
        <v>0</v>
      </c>
      <c r="O39" s="15">
        <v>894429101</v>
      </c>
      <c r="Q39" s="15">
        <v>0</v>
      </c>
      <c r="S39" s="15">
        <v>894429101</v>
      </c>
      <c r="U39" s="17">
        <v>3.8250349257928601E-3</v>
      </c>
    </row>
    <row r="40" spans="1:21" ht="37.5" x14ac:dyDescent="0.45">
      <c r="A40" s="14" t="s">
        <v>51</v>
      </c>
      <c r="C40" s="15">
        <v>0</v>
      </c>
      <c r="E40" s="15">
        <v>-1126589887</v>
      </c>
      <c r="G40" s="15">
        <v>0</v>
      </c>
      <c r="I40" s="15">
        <v>-1126589887</v>
      </c>
      <c r="K40" s="17">
        <v>5.3832423696233925E-3</v>
      </c>
      <c r="M40" s="15">
        <v>0</v>
      </c>
      <c r="O40" s="15">
        <v>2142729786</v>
      </c>
      <c r="Q40" s="15">
        <v>0</v>
      </c>
      <c r="S40" s="15">
        <v>2142729786</v>
      </c>
      <c r="U40" s="17">
        <v>9.1634051920082386E-3</v>
      </c>
    </row>
    <row r="41" spans="1:21" ht="18.75" x14ac:dyDescent="0.45">
      <c r="A41" s="14" t="s">
        <v>52</v>
      </c>
      <c r="C41" s="15">
        <v>0</v>
      </c>
      <c r="E41" s="15">
        <v>-3217826681</v>
      </c>
      <c r="G41" s="15">
        <v>0</v>
      </c>
      <c r="I41" s="15">
        <v>-3217826681</v>
      </c>
      <c r="K41" s="17">
        <v>1.5375906642825933E-2</v>
      </c>
      <c r="M41" s="15">
        <v>0</v>
      </c>
      <c r="O41" s="15">
        <v>-2498256404</v>
      </c>
      <c r="Q41" s="15">
        <v>0</v>
      </c>
      <c r="S41" s="15">
        <v>-2498256404</v>
      </c>
      <c r="U41" s="17">
        <v>-1.068381830175456E-2</v>
      </c>
    </row>
    <row r="42" spans="1:21" ht="37.5" x14ac:dyDescent="0.45">
      <c r="A42" s="14" t="s">
        <v>53</v>
      </c>
      <c r="C42" s="15">
        <v>0</v>
      </c>
      <c r="E42" s="15">
        <v>-2116630268</v>
      </c>
      <c r="G42" s="15">
        <v>0</v>
      </c>
      <c r="I42" s="15">
        <v>-2116630268</v>
      </c>
      <c r="K42" s="17">
        <v>1.0114003215373188E-2</v>
      </c>
      <c r="M42" s="15">
        <v>0</v>
      </c>
      <c r="O42" s="15">
        <v>33661512876</v>
      </c>
      <c r="Q42" s="15">
        <v>0</v>
      </c>
      <c r="S42" s="15">
        <v>33661512876</v>
      </c>
      <c r="U42" s="17">
        <v>0.1439537938353887</v>
      </c>
    </row>
    <row r="43" spans="1:21" ht="18.75" x14ac:dyDescent="0.45">
      <c r="A43" s="14" t="s">
        <v>206</v>
      </c>
      <c r="C43" s="15">
        <v>0</v>
      </c>
      <c r="E43" s="15">
        <v>-467612372</v>
      </c>
      <c r="G43" s="15">
        <v>0</v>
      </c>
      <c r="I43" s="15">
        <v>-467612372</v>
      </c>
      <c r="K43" s="17">
        <v>2.2344162348321307E-3</v>
      </c>
      <c r="M43" s="15">
        <v>0</v>
      </c>
      <c r="O43" s="15">
        <v>617121089</v>
      </c>
      <c r="Q43" s="15">
        <v>1907459190</v>
      </c>
      <c r="S43" s="15">
        <v>2524580279</v>
      </c>
      <c r="U43" s="17">
        <v>1.0796392614402293E-2</v>
      </c>
    </row>
    <row r="44" spans="1:21" ht="18.75" x14ac:dyDescent="0.45">
      <c r="A44" s="14" t="s">
        <v>55</v>
      </c>
      <c r="C44" s="15">
        <v>0</v>
      </c>
      <c r="E44" s="15">
        <v>-7361059536</v>
      </c>
      <c r="G44" s="15">
        <v>0</v>
      </c>
      <c r="I44" s="15">
        <v>-7361059536</v>
      </c>
      <c r="K44" s="17">
        <v>3.5173729177559634E-2</v>
      </c>
      <c r="M44" s="15">
        <v>0</v>
      </c>
      <c r="O44" s="15">
        <v>2016728640</v>
      </c>
      <c r="Q44" s="15">
        <v>0</v>
      </c>
      <c r="S44" s="15">
        <v>2016728640</v>
      </c>
      <c r="U44" s="17">
        <v>8.6245600408374184E-3</v>
      </c>
    </row>
    <row r="45" spans="1:21" ht="18.75" x14ac:dyDescent="0.45">
      <c r="A45" s="14" t="s">
        <v>56</v>
      </c>
      <c r="C45" s="15">
        <v>753600000</v>
      </c>
      <c r="E45" s="15">
        <v>-906573600</v>
      </c>
      <c r="G45" s="15">
        <v>0</v>
      </c>
      <c r="I45" s="15">
        <v>-152973600</v>
      </c>
      <c r="K45" s="17">
        <v>7.3096161651752965E-4</v>
      </c>
      <c r="M45" s="15">
        <v>753600000</v>
      </c>
      <c r="O45" s="15">
        <v>1407574800</v>
      </c>
      <c r="Q45" s="15">
        <v>0</v>
      </c>
      <c r="S45" s="15">
        <v>2161174800</v>
      </c>
      <c r="U45" s="17">
        <v>9.2422854774080066E-3</v>
      </c>
    </row>
    <row r="46" spans="1:21" ht="18.75" x14ac:dyDescent="0.45">
      <c r="A46" s="14" t="s">
        <v>57</v>
      </c>
      <c r="C46" s="15">
        <v>0</v>
      </c>
      <c r="E46" s="15">
        <v>-39555617</v>
      </c>
      <c r="G46" s="15">
        <v>0</v>
      </c>
      <c r="I46" s="15">
        <v>-39555617</v>
      </c>
      <c r="K46" s="17">
        <v>1.8901063807525139E-4</v>
      </c>
      <c r="M46" s="15">
        <v>0</v>
      </c>
      <c r="O46" s="15">
        <v>-39555617</v>
      </c>
      <c r="Q46" s="15">
        <v>0</v>
      </c>
      <c r="S46" s="15">
        <v>-39555617</v>
      </c>
      <c r="U46" s="17">
        <v>-1.6915998860851666E-4</v>
      </c>
    </row>
    <row r="47" spans="1:21" ht="18.75" x14ac:dyDescent="0.45">
      <c r="A47" s="14" t="s">
        <v>58</v>
      </c>
      <c r="C47" s="15">
        <v>0</v>
      </c>
      <c r="E47" s="15">
        <v>23881129</v>
      </c>
      <c r="G47" s="15">
        <v>0</v>
      </c>
      <c r="I47" s="15">
        <v>23881129</v>
      </c>
      <c r="K47" s="17">
        <v>-1.1411242631476056E-4</v>
      </c>
      <c r="M47" s="15">
        <v>0</v>
      </c>
      <c r="O47" s="15">
        <v>23881129</v>
      </c>
      <c r="Q47" s="15">
        <v>0</v>
      </c>
      <c r="S47" s="15">
        <v>23881129</v>
      </c>
      <c r="U47" s="17">
        <v>1.0212788513951171E-4</v>
      </c>
    </row>
    <row r="48" spans="1:21" ht="18.75" x14ac:dyDescent="0.45">
      <c r="A48" s="14" t="s">
        <v>59</v>
      </c>
      <c r="C48" s="15">
        <v>0</v>
      </c>
      <c r="E48" s="15">
        <v>-3634493642</v>
      </c>
      <c r="G48" s="15">
        <v>0</v>
      </c>
      <c r="I48" s="15">
        <v>-3634493642</v>
      </c>
      <c r="K48" s="17">
        <v>1.7366887801418047E-2</v>
      </c>
      <c r="M48" s="15">
        <v>0</v>
      </c>
      <c r="O48" s="15">
        <v>-880228929</v>
      </c>
      <c r="Q48" s="15">
        <v>0</v>
      </c>
      <c r="S48" s="15">
        <v>-880228929</v>
      </c>
      <c r="U48" s="17">
        <v>-3.7643077493274045E-3</v>
      </c>
    </row>
    <row r="49" spans="1:21" ht="18.75" x14ac:dyDescent="0.45">
      <c r="A49" s="14" t="s">
        <v>60</v>
      </c>
      <c r="C49" s="15">
        <v>0</v>
      </c>
      <c r="E49" s="15">
        <v>-38032397374</v>
      </c>
      <c r="G49" s="15">
        <v>2202745540</v>
      </c>
      <c r="I49" s="15">
        <v>-35829651834</v>
      </c>
      <c r="K49" s="17">
        <v>0.17120666718859273</v>
      </c>
      <c r="M49" s="15">
        <v>0</v>
      </c>
      <c r="O49" s="15">
        <v>-9892722219</v>
      </c>
      <c r="Q49" s="15">
        <v>13714022511</v>
      </c>
      <c r="S49" s="15">
        <v>3821300292</v>
      </c>
      <c r="U49" s="17">
        <v>1.6341828617271761E-2</v>
      </c>
    </row>
    <row r="50" spans="1:21" ht="18.75" x14ac:dyDescent="0.45">
      <c r="A50" s="14" t="s">
        <v>61</v>
      </c>
      <c r="C50" s="15">
        <v>0</v>
      </c>
      <c r="E50" s="15">
        <v>-387676934</v>
      </c>
      <c r="G50" s="15">
        <v>0</v>
      </c>
      <c r="I50" s="15">
        <v>-387676934</v>
      </c>
      <c r="K50" s="17">
        <v>1.8524566223400616E-3</v>
      </c>
      <c r="M50" s="15">
        <v>0</v>
      </c>
      <c r="O50" s="15">
        <v>-387676934</v>
      </c>
      <c r="Q50" s="15">
        <v>0</v>
      </c>
      <c r="S50" s="15">
        <v>-387676934</v>
      </c>
      <c r="U50" s="17">
        <v>-1.6579042551459801E-3</v>
      </c>
    </row>
    <row r="51" spans="1:21" ht="18.75" x14ac:dyDescent="0.45">
      <c r="A51" s="14" t="s">
        <v>62</v>
      </c>
      <c r="C51" s="15">
        <v>0</v>
      </c>
      <c r="E51" s="15">
        <v>947410883</v>
      </c>
      <c r="G51" s="15">
        <v>0</v>
      </c>
      <c r="I51" s="15">
        <v>947410883</v>
      </c>
      <c r="K51" s="17">
        <v>-4.5270621240787959E-3</v>
      </c>
      <c r="M51" s="15">
        <v>0</v>
      </c>
      <c r="O51" s="15">
        <v>947410883</v>
      </c>
      <c r="Q51" s="15">
        <v>0</v>
      </c>
      <c r="S51" s="15">
        <v>947410883</v>
      </c>
      <c r="U51" s="17">
        <v>4.0516120422509072E-3</v>
      </c>
    </row>
    <row r="52" spans="1:21" ht="18.75" x14ac:dyDescent="0.45">
      <c r="A52" s="14" t="s">
        <v>207</v>
      </c>
      <c r="C52" s="15">
        <v>0</v>
      </c>
      <c r="E52" s="15">
        <v>-217187948</v>
      </c>
      <c r="G52" s="15">
        <v>0</v>
      </c>
      <c r="I52" s="15">
        <v>-217187948</v>
      </c>
      <c r="K52" s="17">
        <v>1.037800336516923E-3</v>
      </c>
      <c r="M52" s="15">
        <v>0</v>
      </c>
      <c r="O52" s="15">
        <v>-217187948</v>
      </c>
      <c r="Q52" s="15">
        <v>0</v>
      </c>
      <c r="S52" s="15">
        <v>-217187948</v>
      </c>
      <c r="U52" s="17">
        <v>-9.2880641476499048E-4</v>
      </c>
    </row>
    <row r="53" spans="1:21" ht="18.75" x14ac:dyDescent="0.45">
      <c r="A53" s="14" t="s">
        <v>64</v>
      </c>
      <c r="C53" s="15">
        <v>0</v>
      </c>
      <c r="E53" s="15">
        <v>-1682664596</v>
      </c>
      <c r="G53" s="15">
        <v>0</v>
      </c>
      <c r="I53" s="15">
        <v>-1682664596</v>
      </c>
      <c r="K53" s="17">
        <v>8.0403627367661868E-3</v>
      </c>
      <c r="M53" s="15">
        <v>0</v>
      </c>
      <c r="O53" s="15">
        <v>-1682664596</v>
      </c>
      <c r="Q53" s="15">
        <v>0</v>
      </c>
      <c r="S53" s="15">
        <v>-1682664596</v>
      </c>
      <c r="U53" s="17">
        <v>-7.1959318417739327E-3</v>
      </c>
    </row>
    <row r="54" spans="1:21" ht="18.75" x14ac:dyDescent="0.45">
      <c r="A54" s="14" t="s">
        <v>65</v>
      </c>
      <c r="C54" s="15">
        <v>0</v>
      </c>
      <c r="E54" s="15">
        <v>-31477580461</v>
      </c>
      <c r="G54" s="15">
        <v>374420700</v>
      </c>
      <c r="I54" s="15">
        <v>-31103159761</v>
      </c>
      <c r="K54" s="17">
        <v>0.1486218271499366</v>
      </c>
      <c r="M54" s="15">
        <v>0</v>
      </c>
      <c r="O54" s="15">
        <v>-17776982517</v>
      </c>
      <c r="Q54" s="15">
        <v>18653039015</v>
      </c>
      <c r="S54" s="15">
        <v>876056498</v>
      </c>
      <c r="U54" s="17">
        <v>3.7464643067531217E-3</v>
      </c>
    </row>
    <row r="55" spans="1:21" ht="18.75" x14ac:dyDescent="0.45">
      <c r="A55" s="14" t="s">
        <v>66</v>
      </c>
      <c r="C55" s="15">
        <v>0</v>
      </c>
      <c r="E55" s="15">
        <v>-8321317850</v>
      </c>
      <c r="G55" s="15">
        <v>0</v>
      </c>
      <c r="I55" s="15">
        <v>-8321317850</v>
      </c>
      <c r="K55" s="17">
        <v>3.9762180841610408E-2</v>
      </c>
      <c r="M55" s="15">
        <v>0</v>
      </c>
      <c r="O55" s="15">
        <v>-1499336550</v>
      </c>
      <c r="Q55" s="15">
        <v>0</v>
      </c>
      <c r="S55" s="15">
        <v>-1499336550</v>
      </c>
      <c r="U55" s="17">
        <v>-6.4119276339017206E-3</v>
      </c>
    </row>
    <row r="56" spans="1:21" ht="18.75" x14ac:dyDescent="0.45">
      <c r="A56" s="14" t="s">
        <v>67</v>
      </c>
      <c r="C56" s="15">
        <v>0</v>
      </c>
      <c r="E56" s="15">
        <v>-15713376737</v>
      </c>
      <c r="G56" s="15">
        <v>0</v>
      </c>
      <c r="I56" s="15">
        <v>-15713376737</v>
      </c>
      <c r="K56" s="17">
        <v>7.508403581158099E-2</v>
      </c>
      <c r="M56" s="15">
        <v>0</v>
      </c>
      <c r="O56" s="15">
        <v>1642464923</v>
      </c>
      <c r="Q56" s="15">
        <v>0</v>
      </c>
      <c r="S56" s="15">
        <v>1642464923</v>
      </c>
      <c r="U56" s="17">
        <v>7.0240175412904868E-3</v>
      </c>
    </row>
    <row r="57" spans="1:21" ht="18.75" x14ac:dyDescent="0.45">
      <c r="A57" s="14" t="s">
        <v>68</v>
      </c>
      <c r="C57" s="15">
        <v>0</v>
      </c>
      <c r="E57" s="15">
        <v>-1793905831</v>
      </c>
      <c r="G57" s="15">
        <v>0</v>
      </c>
      <c r="I57" s="15">
        <v>-1793905831</v>
      </c>
      <c r="K57" s="17">
        <v>8.5719124483439116E-3</v>
      </c>
      <c r="M57" s="15">
        <v>0</v>
      </c>
      <c r="O57" s="15">
        <v>-2532658586</v>
      </c>
      <c r="Q57" s="15">
        <v>0</v>
      </c>
      <c r="S57" s="15">
        <v>-2532658586</v>
      </c>
      <c r="U57" s="17">
        <v>-1.0830939574448349E-2</v>
      </c>
    </row>
    <row r="58" spans="1:21" ht="18.75" x14ac:dyDescent="0.45">
      <c r="A58" s="14" t="s">
        <v>69</v>
      </c>
      <c r="C58" s="15">
        <v>0</v>
      </c>
      <c r="E58" s="15">
        <v>-7775089947</v>
      </c>
      <c r="G58" s="15">
        <v>0</v>
      </c>
      <c r="I58" s="15">
        <v>-7775089947</v>
      </c>
      <c r="K58" s="17">
        <v>3.7152111973754384E-2</v>
      </c>
      <c r="M58" s="15">
        <v>0</v>
      </c>
      <c r="O58" s="15">
        <v>-8693338061</v>
      </c>
      <c r="Q58" s="15">
        <v>0</v>
      </c>
      <c r="S58" s="15">
        <v>-8693338061</v>
      </c>
      <c r="U58" s="17">
        <v>-3.7177146481339032E-2</v>
      </c>
    </row>
    <row r="59" spans="1:21" ht="18.75" x14ac:dyDescent="0.45">
      <c r="A59" s="14" t="s">
        <v>70</v>
      </c>
      <c r="C59" s="15">
        <v>13200000</v>
      </c>
      <c r="E59" s="15">
        <v>310143600</v>
      </c>
      <c r="G59" s="15">
        <v>0</v>
      </c>
      <c r="I59" s="15">
        <v>323343600</v>
      </c>
      <c r="K59" s="17">
        <v>-1.5450493454203698E-3</v>
      </c>
      <c r="M59" s="15">
        <v>13200000</v>
      </c>
      <c r="O59" s="15">
        <v>3898640895</v>
      </c>
      <c r="Q59" s="15">
        <v>0</v>
      </c>
      <c r="S59" s="15">
        <v>3911840895</v>
      </c>
      <c r="U59" s="17">
        <v>1.6729026404430237E-2</v>
      </c>
    </row>
    <row r="60" spans="1:21" ht="18.75" x14ac:dyDescent="0.45">
      <c r="A60" s="14" t="s">
        <v>71</v>
      </c>
      <c r="C60" s="15">
        <v>0</v>
      </c>
      <c r="E60" s="15">
        <v>108050708</v>
      </c>
      <c r="G60" s="15">
        <v>0</v>
      </c>
      <c r="I60" s="15">
        <v>108050708</v>
      </c>
      <c r="K60" s="17">
        <v>-5.163042524039675E-4</v>
      </c>
      <c r="M60" s="15">
        <v>0</v>
      </c>
      <c r="O60" s="15">
        <v>108050708</v>
      </c>
      <c r="Q60" s="15">
        <v>0</v>
      </c>
      <c r="S60" s="15">
        <v>108050708</v>
      </c>
      <c r="U60" s="17">
        <v>4.6207992494269926E-4</v>
      </c>
    </row>
    <row r="61" spans="1:21" ht="18.75" x14ac:dyDescent="0.45">
      <c r="A61" s="14" t="s">
        <v>72</v>
      </c>
      <c r="C61" s="15">
        <v>0</v>
      </c>
      <c r="E61" s="15">
        <v>1637264924</v>
      </c>
      <c r="G61" s="15">
        <v>0</v>
      </c>
      <c r="I61" s="15">
        <v>1637264924</v>
      </c>
      <c r="K61" s="17">
        <v>-7.8234271502696569E-3</v>
      </c>
      <c r="M61" s="15">
        <v>0</v>
      </c>
      <c r="O61" s="15">
        <v>935351287</v>
      </c>
      <c r="Q61" s="15">
        <v>0</v>
      </c>
      <c r="S61" s="15">
        <v>935351287</v>
      </c>
      <c r="U61" s="17">
        <v>4.0000390602902593E-3</v>
      </c>
    </row>
    <row r="62" spans="1:21" ht="18.75" x14ac:dyDescent="0.45">
      <c r="A62" s="14" t="s">
        <v>73</v>
      </c>
      <c r="C62" s="15">
        <v>0</v>
      </c>
      <c r="E62" s="15">
        <v>-469775107</v>
      </c>
      <c r="G62" s="15">
        <v>0</v>
      </c>
      <c r="I62" s="15">
        <v>-469775107</v>
      </c>
      <c r="K62" s="17">
        <v>2.2447505426584418E-3</v>
      </c>
      <c r="M62" s="15">
        <v>0</v>
      </c>
      <c r="O62" s="15">
        <v>2905628238</v>
      </c>
      <c r="Q62" s="15">
        <v>0</v>
      </c>
      <c r="S62" s="15">
        <v>2905628238</v>
      </c>
      <c r="U62" s="17">
        <v>1.2425947992181852E-2</v>
      </c>
    </row>
    <row r="63" spans="1:21" ht="18.75" x14ac:dyDescent="0.45">
      <c r="A63" s="14" t="s">
        <v>74</v>
      </c>
      <c r="C63" s="15">
        <v>0</v>
      </c>
      <c r="E63" s="15">
        <v>-1610412890</v>
      </c>
      <c r="G63" s="15">
        <v>0</v>
      </c>
      <c r="I63" s="15">
        <v>-1610412890</v>
      </c>
      <c r="K63" s="17">
        <v>7.6951186958734491E-3</v>
      </c>
      <c r="M63" s="15">
        <v>0</v>
      </c>
      <c r="O63" s="15">
        <v>3272185372</v>
      </c>
      <c r="Q63" s="15">
        <v>0</v>
      </c>
      <c r="S63" s="15">
        <v>3272185372</v>
      </c>
      <c r="U63" s="17">
        <v>1.3993533213057322E-2</v>
      </c>
    </row>
    <row r="64" spans="1:21" ht="18.75" x14ac:dyDescent="0.45">
      <c r="A64" s="14" t="s">
        <v>75</v>
      </c>
      <c r="C64" s="15">
        <v>2466891700</v>
      </c>
      <c r="E64" s="15">
        <v>-5835344465</v>
      </c>
      <c r="G64" s="15">
        <v>0</v>
      </c>
      <c r="I64" s="15">
        <v>-3368452765</v>
      </c>
      <c r="K64" s="17">
        <v>1.6095651002966147E-2</v>
      </c>
      <c r="M64" s="15">
        <v>2466891700</v>
      </c>
      <c r="O64" s="15">
        <v>-6021825119</v>
      </c>
      <c r="Q64" s="15">
        <v>0</v>
      </c>
      <c r="S64" s="15">
        <v>-3554933419</v>
      </c>
      <c r="U64" s="17">
        <v>-1.5202708041744745E-2</v>
      </c>
    </row>
    <row r="65" spans="1:21" ht="18.75" x14ac:dyDescent="0.45">
      <c r="A65" s="14" t="s">
        <v>208</v>
      </c>
      <c r="C65" s="15">
        <v>0</v>
      </c>
      <c r="E65" s="15">
        <v>-5745609000</v>
      </c>
      <c r="G65" s="15">
        <v>10530768390</v>
      </c>
      <c r="I65" s="15">
        <v>4785159390</v>
      </c>
      <c r="K65" s="17">
        <v>-2.2865173095282035E-2</v>
      </c>
      <c r="M65" s="15">
        <v>0</v>
      </c>
      <c r="O65" s="15">
        <v>18608616000</v>
      </c>
      <c r="Q65" s="15">
        <v>10530768390</v>
      </c>
      <c r="S65" s="15">
        <v>29139384390</v>
      </c>
      <c r="U65" s="17">
        <v>0.12461486649219979</v>
      </c>
    </row>
    <row r="66" spans="1:21" ht="18.75" x14ac:dyDescent="0.45">
      <c r="A66" s="14" t="s">
        <v>76</v>
      </c>
      <c r="C66" s="15">
        <v>0</v>
      </c>
      <c r="E66" s="15">
        <v>-885847658</v>
      </c>
      <c r="G66" s="15">
        <v>12538755</v>
      </c>
      <c r="I66" s="15">
        <v>-873308903</v>
      </c>
      <c r="K66" s="17">
        <v>4.1729768238181648E-3</v>
      </c>
      <c r="M66" s="15">
        <v>0</v>
      </c>
      <c r="O66" s="15">
        <v>-290759625</v>
      </c>
      <c r="Q66" s="15">
        <v>12538755</v>
      </c>
      <c r="S66" s="15">
        <v>-278220870</v>
      </c>
      <c r="U66" s="17">
        <v>-1.1898143113240173E-3</v>
      </c>
    </row>
    <row r="67" spans="1:21" ht="18.75" x14ac:dyDescent="0.45">
      <c r="A67" s="14" t="s">
        <v>77</v>
      </c>
      <c r="C67" s="15">
        <v>0</v>
      </c>
      <c r="E67" s="15">
        <v>-34894715190</v>
      </c>
      <c r="G67" s="15">
        <v>5152708327</v>
      </c>
      <c r="I67" s="15">
        <v>-29742006863</v>
      </c>
      <c r="K67" s="17">
        <v>0.14211776028709491</v>
      </c>
      <c r="M67" s="15">
        <v>0</v>
      </c>
      <c r="O67" s="15">
        <v>4144116815</v>
      </c>
      <c r="Q67" s="15">
        <v>7321380277</v>
      </c>
      <c r="S67" s="15">
        <v>11465497092</v>
      </c>
      <c r="U67" s="17">
        <v>4.9032312085378442E-2</v>
      </c>
    </row>
    <row r="68" spans="1:21" ht="18.75" x14ac:dyDescent="0.45">
      <c r="A68" s="14" t="s">
        <v>209</v>
      </c>
      <c r="C68" s="15">
        <v>0</v>
      </c>
      <c r="E68" s="15">
        <v>-11573722749</v>
      </c>
      <c r="G68" s="15">
        <v>0</v>
      </c>
      <c r="I68" s="15">
        <v>-11573722749</v>
      </c>
      <c r="K68" s="17">
        <v>5.5303314361005732E-2</v>
      </c>
      <c r="M68" s="15">
        <v>0</v>
      </c>
      <c r="O68" s="15">
        <v>-6268121651</v>
      </c>
      <c r="Q68" s="15">
        <v>0</v>
      </c>
      <c r="S68" s="15">
        <v>-6268121651</v>
      </c>
      <c r="U68" s="17">
        <v>-2.6805684438696954E-2</v>
      </c>
    </row>
    <row r="69" spans="1:21" ht="18.75" x14ac:dyDescent="0.45">
      <c r="A69" s="14" t="s">
        <v>79</v>
      </c>
      <c r="C69" s="15">
        <v>0</v>
      </c>
      <c r="E69" s="15">
        <v>-28052651164</v>
      </c>
      <c r="G69" s="15">
        <v>0</v>
      </c>
      <c r="I69" s="15">
        <v>-28052651164</v>
      </c>
      <c r="K69" s="17">
        <v>0.13404542510890638</v>
      </c>
      <c r="M69" s="15">
        <v>0</v>
      </c>
      <c r="O69" s="15">
        <v>-12054851258</v>
      </c>
      <c r="Q69" s="15">
        <v>0</v>
      </c>
      <c r="S69" s="15">
        <v>-12054851258</v>
      </c>
      <c r="U69" s="17">
        <v>-5.1552691024403505E-2</v>
      </c>
    </row>
    <row r="70" spans="1:21" ht="18.75" x14ac:dyDescent="0.45">
      <c r="A70" s="14" t="s">
        <v>81</v>
      </c>
      <c r="C70" s="15">
        <v>0</v>
      </c>
      <c r="E70" s="15">
        <v>-1234512612</v>
      </c>
      <c r="G70" s="15">
        <v>0</v>
      </c>
      <c r="I70" s="15">
        <v>-1234512612</v>
      </c>
      <c r="K70" s="17">
        <v>5.8989350742794698E-3</v>
      </c>
      <c r="M70" s="15">
        <v>0</v>
      </c>
      <c r="O70" s="15">
        <v>-1234512612</v>
      </c>
      <c r="Q70" s="15">
        <v>0</v>
      </c>
      <c r="S70" s="15">
        <v>-1234512612</v>
      </c>
      <c r="U70" s="17">
        <v>-5.2794054352126559E-3</v>
      </c>
    </row>
    <row r="71" spans="1:21" ht="37.5" x14ac:dyDescent="0.45">
      <c r="A71" s="14" t="s">
        <v>84</v>
      </c>
      <c r="C71" s="15">
        <v>0</v>
      </c>
      <c r="E71" s="15">
        <v>597998730</v>
      </c>
      <c r="G71" s="15">
        <v>0</v>
      </c>
      <c r="I71" s="15">
        <v>597998730</v>
      </c>
      <c r="K71" s="17">
        <v>-2.8574480717995115E-3</v>
      </c>
      <c r="M71" s="15">
        <v>0</v>
      </c>
      <c r="O71" s="15">
        <v>2922039249</v>
      </c>
      <c r="Q71" s="15">
        <v>0</v>
      </c>
      <c r="S71" s="15">
        <v>2922039249</v>
      </c>
      <c r="U71" s="17">
        <v>1.2496129843568831E-2</v>
      </c>
    </row>
    <row r="72" spans="1:21" ht="18.75" x14ac:dyDescent="0.45">
      <c r="A72" s="14" t="s">
        <v>85</v>
      </c>
      <c r="C72" s="15">
        <v>0</v>
      </c>
      <c r="E72" s="15">
        <v>-7256682576</v>
      </c>
      <c r="G72" s="15">
        <v>0</v>
      </c>
      <c r="I72" s="15">
        <v>-7256682576</v>
      </c>
      <c r="K72" s="17">
        <v>3.4674979384073795E-2</v>
      </c>
      <c r="M72" s="15">
        <v>0</v>
      </c>
      <c r="O72" s="15">
        <v>-1814170644</v>
      </c>
      <c r="Q72" s="15">
        <v>0</v>
      </c>
      <c r="S72" s="15">
        <v>-1814170644</v>
      </c>
      <c r="U72" s="17">
        <v>-7.7583187609725646E-3</v>
      </c>
    </row>
    <row r="73" spans="1:21" ht="18.75" x14ac:dyDescent="0.45">
      <c r="A73" s="14" t="s">
        <v>210</v>
      </c>
      <c r="C73" s="15">
        <v>0</v>
      </c>
      <c r="E73" s="15">
        <v>-1473718790</v>
      </c>
      <c r="G73" s="15">
        <v>0</v>
      </c>
      <c r="I73" s="15">
        <v>-1473718790</v>
      </c>
      <c r="K73" s="17">
        <v>7.0419462510567694E-3</v>
      </c>
      <c r="M73" s="15">
        <v>0</v>
      </c>
      <c r="O73" s="15">
        <v>-2711309323</v>
      </c>
      <c r="Q73" s="15">
        <v>0</v>
      </c>
      <c r="S73" s="15">
        <v>-2711309323</v>
      </c>
      <c r="U73" s="17">
        <v>-1.1594941223969405E-2</v>
      </c>
    </row>
    <row r="74" spans="1:21" ht="18.75" x14ac:dyDescent="0.45">
      <c r="A74" s="14" t="s">
        <v>177</v>
      </c>
      <c r="L74" s="16"/>
      <c r="M74" s="15">
        <v>0</v>
      </c>
      <c r="O74" s="15">
        <v>0</v>
      </c>
      <c r="Q74" s="15">
        <v>512437162</v>
      </c>
      <c r="S74" s="15">
        <v>512437162</v>
      </c>
      <c r="U74" s="17">
        <v>2.1914426081762447E-3</v>
      </c>
    </row>
    <row r="75" spans="1:21" ht="18.75" x14ac:dyDescent="0.45">
      <c r="A75" s="14" t="s">
        <v>178</v>
      </c>
      <c r="L75" s="16"/>
      <c r="M75" s="15">
        <v>0</v>
      </c>
      <c r="O75" s="15">
        <v>0</v>
      </c>
      <c r="Q75" s="15">
        <v>574103409</v>
      </c>
      <c r="S75" s="15">
        <v>574103409</v>
      </c>
      <c r="U75" s="17">
        <v>2.4551589253822177E-3</v>
      </c>
    </row>
    <row r="76" spans="1:21" ht="18.75" x14ac:dyDescent="0.45">
      <c r="A76" s="14" t="s">
        <v>179</v>
      </c>
      <c r="L76" s="16"/>
      <c r="M76" s="15">
        <v>0</v>
      </c>
      <c r="O76" s="15">
        <v>0</v>
      </c>
      <c r="Q76" s="15">
        <v>1623926964</v>
      </c>
      <c r="S76" s="15">
        <v>1623926964</v>
      </c>
      <c r="U76" s="17">
        <v>6.9447397756759307E-3</v>
      </c>
    </row>
    <row r="77" spans="1:21" ht="18.75" x14ac:dyDescent="0.45">
      <c r="A77" s="14" t="s">
        <v>180</v>
      </c>
      <c r="L77" s="16"/>
      <c r="M77" s="15">
        <v>0</v>
      </c>
      <c r="O77" s="15">
        <v>0</v>
      </c>
      <c r="Q77" s="15">
        <v>69881155</v>
      </c>
      <c r="S77" s="15">
        <v>69881155</v>
      </c>
      <c r="U77" s="17">
        <v>2.9884745278401263E-4</v>
      </c>
    </row>
    <row r="78" spans="1:21" ht="18.75" x14ac:dyDescent="0.45">
      <c r="A78" s="14" t="s">
        <v>181</v>
      </c>
      <c r="L78" s="16"/>
      <c r="M78" s="15">
        <v>0</v>
      </c>
      <c r="O78" s="15">
        <v>0</v>
      </c>
      <c r="Q78" s="15">
        <v>99070637</v>
      </c>
      <c r="S78" s="15">
        <v>99070637</v>
      </c>
      <c r="U78" s="17">
        <v>4.23676562202493E-4</v>
      </c>
    </row>
    <row r="79" spans="1:21" ht="18.75" x14ac:dyDescent="0.45">
      <c r="A79" s="14" t="s">
        <v>182</v>
      </c>
      <c r="L79" s="16"/>
      <c r="M79" s="15">
        <v>0</v>
      </c>
      <c r="O79" s="15">
        <v>0</v>
      </c>
      <c r="Q79" s="15">
        <v>2035783549</v>
      </c>
      <c r="S79" s="15">
        <v>2035783549</v>
      </c>
      <c r="U79" s="17">
        <v>8.706048548256639E-3</v>
      </c>
    </row>
    <row r="80" spans="1:21" ht="18.75" x14ac:dyDescent="0.45">
      <c r="A80" s="14" t="s">
        <v>183</v>
      </c>
      <c r="L80" s="16"/>
      <c r="M80" s="15">
        <v>0</v>
      </c>
      <c r="O80" s="15">
        <v>0</v>
      </c>
      <c r="Q80" s="15">
        <v>151077083</v>
      </c>
      <c r="S80" s="15">
        <v>151077083</v>
      </c>
      <c r="U80" s="17">
        <v>6.4608264457833957E-4</v>
      </c>
    </row>
    <row r="81" spans="1:21" ht="18.75" x14ac:dyDescent="0.45">
      <c r="A81" s="14" t="s">
        <v>184</v>
      </c>
      <c r="L81" s="16"/>
      <c r="M81" s="15">
        <v>0</v>
      </c>
      <c r="O81" s="15">
        <v>0</v>
      </c>
      <c r="Q81" s="15">
        <v>286200960</v>
      </c>
      <c r="S81" s="15">
        <v>286200960</v>
      </c>
      <c r="U81" s="17">
        <v>1.2239412453949722E-3</v>
      </c>
    </row>
    <row r="82" spans="1:21" ht="18.75" x14ac:dyDescent="0.45">
      <c r="A82" s="14" t="s">
        <v>185</v>
      </c>
      <c r="L82" s="16"/>
      <c r="M82" s="15">
        <v>0</v>
      </c>
      <c r="O82" s="15">
        <v>0</v>
      </c>
      <c r="Q82" s="15">
        <v>3581144450</v>
      </c>
      <c r="S82" s="15">
        <v>3581144450</v>
      </c>
      <c r="U82" s="17">
        <v>1.5314799775906735E-2</v>
      </c>
    </row>
    <row r="83" spans="1:21" ht="18.75" x14ac:dyDescent="0.45">
      <c r="A83" s="14" t="s">
        <v>186</v>
      </c>
      <c r="L83" s="16"/>
      <c r="M83" s="15">
        <v>0</v>
      </c>
      <c r="O83" s="15">
        <v>0</v>
      </c>
      <c r="Q83" s="15">
        <v>125379427</v>
      </c>
      <c r="S83" s="15">
        <v>125379427</v>
      </c>
      <c r="U83" s="17">
        <v>5.3618636369803926E-4</v>
      </c>
    </row>
    <row r="84" spans="1:21" ht="18.75" x14ac:dyDescent="0.45">
      <c r="A84" s="14" t="s">
        <v>187</v>
      </c>
      <c r="L84" s="16"/>
      <c r="M84" s="15">
        <v>0</v>
      </c>
      <c r="O84" s="15">
        <v>0</v>
      </c>
      <c r="Q84" s="15">
        <v>18755661</v>
      </c>
      <c r="S84" s="15">
        <v>18755661</v>
      </c>
      <c r="U84" s="17">
        <v>8.0208770377799952E-5</v>
      </c>
    </row>
    <row r="85" spans="1:21" ht="18.75" x14ac:dyDescent="0.45">
      <c r="A85" s="14" t="s">
        <v>188</v>
      </c>
      <c r="L85" s="16"/>
      <c r="M85" s="15">
        <v>0</v>
      </c>
      <c r="O85" s="15">
        <v>0</v>
      </c>
      <c r="Q85" s="15">
        <v>4478725842</v>
      </c>
      <c r="S85" s="15">
        <v>4478725842</v>
      </c>
      <c r="U85" s="17">
        <v>1.9153315505441089E-2</v>
      </c>
    </row>
    <row r="86" spans="1:21" ht="18.75" x14ac:dyDescent="0.45">
      <c r="A86" s="14" t="s">
        <v>189</v>
      </c>
      <c r="L86" s="16"/>
      <c r="M86" s="15">
        <v>0</v>
      </c>
      <c r="O86" s="15">
        <v>0</v>
      </c>
      <c r="Q86" s="15">
        <v>105772276</v>
      </c>
      <c r="S86" s="15">
        <v>105772276</v>
      </c>
      <c r="U86" s="17">
        <v>4.5233618788595513E-4</v>
      </c>
    </row>
    <row r="87" spans="1:21" ht="18.75" x14ac:dyDescent="0.45">
      <c r="A87" s="14" t="s">
        <v>190</v>
      </c>
      <c r="L87" s="16"/>
      <c r="M87" s="15">
        <v>0</v>
      </c>
      <c r="O87" s="15">
        <v>0</v>
      </c>
      <c r="Q87" s="15">
        <v>702230725</v>
      </c>
      <c r="S87" s="15">
        <v>702230725</v>
      </c>
      <c r="U87" s="17">
        <v>3.0030966636558948E-3</v>
      </c>
    </row>
    <row r="88" spans="1:21" ht="18.75" x14ac:dyDescent="0.45">
      <c r="A88" s="14" t="s">
        <v>191</v>
      </c>
      <c r="L88" s="16"/>
      <c r="M88" s="15">
        <v>0</v>
      </c>
      <c r="O88" s="15">
        <v>0</v>
      </c>
      <c r="Q88" s="15">
        <v>5543124418</v>
      </c>
      <c r="S88" s="15">
        <v>5543124418</v>
      </c>
      <c r="U88" s="17">
        <v>2.3705226577668364E-2</v>
      </c>
    </row>
    <row r="89" spans="1:21" ht="18.75" x14ac:dyDescent="0.45">
      <c r="A89" s="14" t="s">
        <v>192</v>
      </c>
      <c r="L89" s="16"/>
      <c r="M89" s="15">
        <v>0</v>
      </c>
      <c r="O89" s="15">
        <v>0</v>
      </c>
      <c r="Q89" s="15">
        <v>735584659</v>
      </c>
      <c r="S89" s="15">
        <v>735584659</v>
      </c>
      <c r="U89" s="17">
        <v>3.1457350933759829E-3</v>
      </c>
    </row>
    <row r="90" spans="1:21" ht="18.75" x14ac:dyDescent="0.45">
      <c r="A90" s="18" t="s">
        <v>86</v>
      </c>
      <c r="C90" s="18">
        <f>SUM(C9:$C$89)</f>
        <v>3233691700</v>
      </c>
      <c r="E90" s="18">
        <f>SUM(E9:$E$89)</f>
        <v>-249905566462</v>
      </c>
      <c r="G90" s="18">
        <f>SUM(G9:$G$89)</f>
        <v>36953643074</v>
      </c>
      <c r="I90" s="18">
        <f>SUM(I9:$I$89)</f>
        <v>-209718231688</v>
      </c>
      <c r="K90" s="19">
        <f>SUM(K9:$K$89)</f>
        <v>1.00210740708108</v>
      </c>
      <c r="M90" s="18">
        <f>SUM(M9:$M$89)</f>
        <v>17482319829</v>
      </c>
      <c r="O90" s="18">
        <f>SUM(O9:$O$89)</f>
        <v>111370459115</v>
      </c>
      <c r="Q90" s="18">
        <f>SUM(Q9:$Q$89)</f>
        <v>104001405592</v>
      </c>
      <c r="S90" s="18">
        <f>SUM(S9:$S$89)</f>
        <v>232854184536</v>
      </c>
      <c r="U90" s="19">
        <f>SUM(U9:$U$89)</f>
        <v>0.99580323076632027</v>
      </c>
    </row>
    <row r="91" spans="1:21" ht="18.75" x14ac:dyDescent="0.45">
      <c r="C91" s="20"/>
      <c r="E91" s="20"/>
      <c r="G91" s="20"/>
      <c r="I91" s="20"/>
      <c r="K91" s="20"/>
      <c r="M91" s="20"/>
      <c r="O91" s="20"/>
      <c r="Q91" s="20"/>
      <c r="S91" s="20"/>
      <c r="U91" s="2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Z17" sqref="A1:XFD1048576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7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6384" width="9.140625" style="3"/>
  </cols>
  <sheetData>
    <row r="1" spans="1:17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45">
      <c r="A2" s="4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45">
      <c r="A5" s="22" t="s">
        <v>211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ht="21" x14ac:dyDescent="0.45">
      <c r="C7" s="8" t="s">
        <v>153</v>
      </c>
      <c r="D7" s="23"/>
      <c r="E7" s="23"/>
      <c r="F7" s="23"/>
      <c r="G7" s="23"/>
      <c r="H7" s="23"/>
      <c r="I7" s="23"/>
      <c r="J7" s="23"/>
      <c r="K7" s="23"/>
      <c r="M7" s="8" t="s">
        <v>7</v>
      </c>
      <c r="N7" s="23"/>
      <c r="O7" s="23"/>
      <c r="P7" s="23"/>
      <c r="Q7" s="23"/>
    </row>
    <row r="8" spans="1:17" ht="21" x14ac:dyDescent="0.45">
      <c r="C8" s="24" t="s">
        <v>212</v>
      </c>
      <c r="E8" s="24" t="s">
        <v>198</v>
      </c>
      <c r="G8" s="24" t="s">
        <v>199</v>
      </c>
      <c r="I8" s="24" t="s">
        <v>86</v>
      </c>
      <c r="K8" s="24" t="s">
        <v>212</v>
      </c>
      <c r="M8" s="24" t="s">
        <v>198</v>
      </c>
      <c r="O8" s="24" t="s">
        <v>199</v>
      </c>
      <c r="Q8" s="24" t="s">
        <v>86</v>
      </c>
    </row>
    <row r="9" spans="1:17" ht="18.75" x14ac:dyDescent="0.45">
      <c r="A9" s="18" t="s">
        <v>86</v>
      </c>
      <c r="C9" s="18">
        <f>SUM($C$8)</f>
        <v>0</v>
      </c>
      <c r="E9" s="18">
        <f>SUM($E$8)</f>
        <v>0</v>
      </c>
      <c r="G9" s="18">
        <f>SUM($G$8)</f>
        <v>0</v>
      </c>
      <c r="I9" s="18">
        <f>SUM($I$8)</f>
        <v>0</v>
      </c>
      <c r="K9" s="18">
        <f>SUM($K$8)</f>
        <v>0</v>
      </c>
      <c r="M9" s="18">
        <f>SUM($M$8)</f>
        <v>0</v>
      </c>
      <c r="O9" s="18">
        <f>SUM($O$8)</f>
        <v>0</v>
      </c>
      <c r="Q9" s="18">
        <f>SUM($Q$8)</f>
        <v>0</v>
      </c>
    </row>
    <row r="10" spans="1:17" ht="18.75" x14ac:dyDescent="0.45">
      <c r="C10" s="20"/>
      <c r="E10" s="20"/>
      <c r="G10" s="20"/>
      <c r="I10" s="20"/>
      <c r="K10" s="20"/>
      <c r="M10" s="20"/>
      <c r="O10" s="20"/>
      <c r="Q10" s="20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Q28" sqref="A1:XFD1048576"/>
    </sheetView>
  </sheetViews>
  <sheetFormatPr defaultRowHeight="18" x14ac:dyDescent="0.45"/>
  <cols>
    <col min="1" max="1" width="25.57031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4.140625" style="3" customWidth="1"/>
    <col min="8" max="8" width="1.42578125" style="3" customWidth="1"/>
    <col min="9" max="9" width="17" style="3" customWidth="1"/>
    <col min="10" max="10" width="1.42578125" style="3" customWidth="1"/>
    <col min="11" max="11" width="14.140625" style="3" customWidth="1"/>
    <col min="12" max="16384" width="9.140625" style="3"/>
  </cols>
  <sheetData>
    <row r="1" spans="1:11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 x14ac:dyDescent="0.45">
      <c r="A2" s="4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21" x14ac:dyDescent="0.45">
      <c r="A5" s="22" t="s">
        <v>213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spans="1:11" ht="21" x14ac:dyDescent="0.45">
      <c r="A7" s="8" t="s">
        <v>214</v>
      </c>
      <c r="B7" s="23"/>
      <c r="C7" s="23"/>
      <c r="E7" s="8" t="s">
        <v>153</v>
      </c>
      <c r="F7" s="23"/>
      <c r="G7" s="23"/>
      <c r="I7" s="8" t="s">
        <v>7</v>
      </c>
      <c r="J7" s="23"/>
      <c r="K7" s="23"/>
    </row>
    <row r="8" spans="1:11" ht="42" x14ac:dyDescent="0.45">
      <c r="A8" s="24" t="s">
        <v>215</v>
      </c>
      <c r="C8" s="24" t="s">
        <v>113</v>
      </c>
      <c r="E8" s="24" t="s">
        <v>216</v>
      </c>
      <c r="G8" s="24" t="s">
        <v>217</v>
      </c>
      <c r="I8" s="24" t="s">
        <v>216</v>
      </c>
      <c r="K8" s="24" t="s">
        <v>217</v>
      </c>
    </row>
    <row r="9" spans="1:11" ht="18.75" x14ac:dyDescent="0.45">
      <c r="A9" s="14" t="s">
        <v>218</v>
      </c>
      <c r="C9" s="16" t="s">
        <v>126</v>
      </c>
      <c r="H9" s="16"/>
      <c r="I9" s="15">
        <v>136744</v>
      </c>
      <c r="K9" s="17">
        <f>I9/I10</f>
        <v>1</v>
      </c>
    </row>
    <row r="10" spans="1:11" ht="18.75" x14ac:dyDescent="0.45">
      <c r="A10" s="18" t="s">
        <v>86</v>
      </c>
      <c r="E10" s="18">
        <f>SUM(E9:$E$9)</f>
        <v>0</v>
      </c>
      <c r="G10" s="19">
        <f>SUM(G9:$G$9)</f>
        <v>0</v>
      </c>
      <c r="I10" s="18">
        <f>SUM(I9:$I$9)</f>
        <v>136744</v>
      </c>
      <c r="K10" s="19">
        <f>SUM(K9:$K$9)</f>
        <v>1</v>
      </c>
    </row>
    <row r="11" spans="1:11" ht="18.75" x14ac:dyDescent="0.45">
      <c r="E11" s="20"/>
      <c r="G11" s="20"/>
      <c r="I11" s="20"/>
      <c r="K11" s="20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activeCell="E25" sqref="E25"/>
    </sheetView>
  </sheetViews>
  <sheetFormatPr defaultRowHeight="18" x14ac:dyDescent="0.45"/>
  <cols>
    <col min="1" max="1" width="25.5703125" style="3" customWidth="1"/>
    <col min="2" max="2" width="1.42578125" style="3" customWidth="1"/>
    <col min="3" max="3" width="18.42578125" style="3" customWidth="1"/>
    <col min="4" max="4" width="1.42578125" style="3" customWidth="1"/>
    <col min="5" max="5" width="18.42578125" style="3" customWidth="1"/>
    <col min="6" max="16384" width="9.140625" style="3"/>
  </cols>
  <sheetData>
    <row r="1" spans="1:5" ht="20.100000000000001" customHeight="1" x14ac:dyDescent="0.45">
      <c r="A1" s="4" t="s">
        <v>0</v>
      </c>
      <c r="B1" s="2"/>
      <c r="C1" s="2"/>
      <c r="D1" s="2"/>
      <c r="E1" s="2"/>
    </row>
    <row r="2" spans="1:5" ht="20.100000000000001" customHeight="1" x14ac:dyDescent="0.45">
      <c r="A2" s="4" t="s">
        <v>137</v>
      </c>
      <c r="B2" s="2"/>
      <c r="C2" s="2"/>
      <c r="D2" s="2"/>
      <c r="E2" s="2"/>
    </row>
    <row r="3" spans="1:5" ht="20.100000000000001" customHeight="1" x14ac:dyDescent="0.45">
      <c r="A3" s="4" t="s">
        <v>2</v>
      </c>
      <c r="B3" s="2"/>
      <c r="C3" s="2"/>
      <c r="D3" s="2"/>
      <c r="E3" s="2"/>
    </row>
    <row r="5" spans="1:5" ht="21" x14ac:dyDescent="0.45">
      <c r="A5" s="22" t="s">
        <v>219</v>
      </c>
      <c r="B5" s="2"/>
      <c r="C5" s="2"/>
      <c r="D5" s="2"/>
      <c r="E5" s="2"/>
    </row>
    <row r="7" spans="1:5" ht="21" x14ac:dyDescent="0.45">
      <c r="C7" s="21" t="s">
        <v>153</v>
      </c>
      <c r="E7" s="21" t="s">
        <v>7</v>
      </c>
    </row>
    <row r="8" spans="1:5" ht="21" x14ac:dyDescent="0.45">
      <c r="A8" s="24" t="s">
        <v>149</v>
      </c>
      <c r="C8" s="24" t="s">
        <v>117</v>
      </c>
      <c r="E8" s="24" t="s">
        <v>117</v>
      </c>
    </row>
    <row r="9" spans="1:5" ht="18.75" x14ac:dyDescent="0.45">
      <c r="A9" s="14" t="s">
        <v>220</v>
      </c>
      <c r="C9" s="15">
        <v>441032252</v>
      </c>
      <c r="E9" s="15">
        <v>981217049</v>
      </c>
    </row>
    <row r="10" spans="1:5" ht="18.75" x14ac:dyDescent="0.45">
      <c r="A10" s="18" t="s">
        <v>86</v>
      </c>
      <c r="C10" s="18">
        <f>SUM(C9:$C$9)</f>
        <v>441032252</v>
      </c>
      <c r="E10" s="18">
        <f>SUM(E9:$E$9)</f>
        <v>981217049</v>
      </c>
    </row>
    <row r="11" spans="1:5" ht="18.75" x14ac:dyDescent="0.45">
      <c r="C11" s="20"/>
      <c r="E11" s="20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1"/>
  <sheetViews>
    <sheetView rightToLeft="1" workbookViewId="0">
      <selection activeCell="AA11" sqref="A1:XFD1048576"/>
    </sheetView>
  </sheetViews>
  <sheetFormatPr defaultRowHeight="18" x14ac:dyDescent="0.25"/>
  <cols>
    <col min="1" max="1" width="18.140625" style="6" bestFit="1" customWidth="1"/>
    <col min="2" max="2" width="1.42578125" style="6" customWidth="1"/>
    <col min="3" max="3" width="14.85546875" style="6" bestFit="1" customWidth="1"/>
    <col min="4" max="4" width="1.42578125" style="6" customWidth="1"/>
    <col min="5" max="5" width="21.28515625" style="6" bestFit="1" customWidth="1"/>
    <col min="6" max="6" width="1.42578125" style="6" customWidth="1"/>
    <col min="7" max="7" width="21.28515625" style="6" bestFit="1" customWidth="1"/>
    <col min="8" max="8" width="1.42578125" style="6" customWidth="1"/>
    <col min="9" max="9" width="13.5703125" style="6" bestFit="1" customWidth="1"/>
    <col min="10" max="10" width="19.42578125" style="6" bestFit="1" customWidth="1"/>
    <col min="11" max="11" width="1.42578125" style="6" customWidth="1"/>
    <col min="12" max="12" width="13.5703125" style="6" bestFit="1" customWidth="1"/>
    <col min="13" max="13" width="19.42578125" style="6" bestFit="1" customWidth="1"/>
    <col min="14" max="14" width="1.42578125" style="6" customWidth="1"/>
    <col min="15" max="15" width="14.85546875" style="6" bestFit="1" customWidth="1"/>
    <col min="16" max="16" width="1.42578125" style="6" customWidth="1"/>
    <col min="17" max="17" width="14" style="6" bestFit="1" customWidth="1"/>
    <col min="18" max="18" width="1.42578125" style="6" customWidth="1"/>
    <col min="19" max="19" width="21.28515625" style="6" bestFit="1" customWidth="1"/>
    <col min="20" max="20" width="1.42578125" style="6" customWidth="1"/>
    <col min="21" max="21" width="21.28515625" style="6" bestFit="1" customWidth="1"/>
    <col min="22" max="22" width="1.42578125" style="6" customWidth="1"/>
    <col min="23" max="23" width="15.7109375" style="6" bestFit="1" customWidth="1"/>
    <col min="24" max="16384" width="9.140625" style="6"/>
  </cols>
  <sheetData>
    <row r="1" spans="1:23" ht="20.100000000000001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20.100000000000001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5" spans="1:23" ht="21" x14ac:dyDescent="0.25">
      <c r="A5" s="7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" x14ac:dyDescent="0.25">
      <c r="A6" s="7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8" spans="1:23" ht="21" x14ac:dyDescent="0.25">
      <c r="C8" s="8" t="s">
        <v>5</v>
      </c>
      <c r="D8" s="9"/>
      <c r="E8" s="9"/>
      <c r="F8" s="9"/>
      <c r="G8" s="9"/>
      <c r="I8" s="8" t="s">
        <v>6</v>
      </c>
      <c r="J8" s="9"/>
      <c r="K8" s="9"/>
      <c r="L8" s="9"/>
      <c r="M8" s="9"/>
      <c r="O8" s="8" t="s">
        <v>7</v>
      </c>
      <c r="P8" s="9"/>
      <c r="Q8" s="9"/>
      <c r="R8" s="9"/>
      <c r="S8" s="9"/>
      <c r="T8" s="9"/>
      <c r="U8" s="9"/>
      <c r="V8" s="9"/>
      <c r="W8" s="9"/>
    </row>
    <row r="9" spans="1:23" ht="18.75" x14ac:dyDescent="0.25">
      <c r="A9" s="10" t="s">
        <v>8</v>
      </c>
      <c r="C9" s="10" t="s">
        <v>9</v>
      </c>
      <c r="E9" s="10" t="s">
        <v>10</v>
      </c>
      <c r="G9" s="10" t="s">
        <v>11</v>
      </c>
      <c r="I9" s="10" t="s">
        <v>12</v>
      </c>
      <c r="J9" s="5"/>
      <c r="L9" s="10" t="s">
        <v>13</v>
      </c>
      <c r="M9" s="5"/>
      <c r="O9" s="10" t="s">
        <v>9</v>
      </c>
      <c r="Q9" s="11" t="s">
        <v>14</v>
      </c>
      <c r="S9" s="10" t="s">
        <v>10</v>
      </c>
      <c r="U9" s="10" t="s">
        <v>11</v>
      </c>
      <c r="W9" s="11" t="s">
        <v>15</v>
      </c>
    </row>
    <row r="10" spans="1:23" ht="18.75" x14ac:dyDescent="0.25">
      <c r="A10" s="12"/>
      <c r="C10" s="12"/>
      <c r="E10" s="12"/>
      <c r="G10" s="12"/>
      <c r="I10" s="13" t="s">
        <v>9</v>
      </c>
      <c r="J10" s="13" t="s">
        <v>10</v>
      </c>
      <c r="L10" s="13" t="s">
        <v>9</v>
      </c>
      <c r="M10" s="13" t="s">
        <v>16</v>
      </c>
      <c r="O10" s="12"/>
      <c r="Q10" s="12"/>
      <c r="S10" s="12"/>
      <c r="U10" s="12"/>
      <c r="W10" s="12"/>
    </row>
    <row r="11" spans="1:23" ht="37.5" x14ac:dyDescent="0.25">
      <c r="A11" s="14" t="s">
        <v>17</v>
      </c>
      <c r="C11" s="15">
        <v>50000</v>
      </c>
      <c r="E11" s="15">
        <v>137031783</v>
      </c>
      <c r="G11" s="15">
        <v>129966200</v>
      </c>
      <c r="N11" s="16"/>
      <c r="O11" s="15">
        <v>50000</v>
      </c>
      <c r="Q11" s="15">
        <v>2600</v>
      </c>
      <c r="S11" s="15">
        <v>137031783</v>
      </c>
      <c r="U11" s="15">
        <v>129966200</v>
      </c>
      <c r="W11" s="17">
        <v>4.2765631417315827E-5</v>
      </c>
    </row>
    <row r="12" spans="1:23" ht="37.5" x14ac:dyDescent="0.25">
      <c r="A12" s="14" t="s">
        <v>18</v>
      </c>
      <c r="C12" s="15">
        <v>60000</v>
      </c>
      <c r="E12" s="15">
        <v>114026448</v>
      </c>
      <c r="G12" s="15">
        <v>98314432</v>
      </c>
      <c r="N12" s="16"/>
      <c r="O12" s="15">
        <v>60000</v>
      </c>
      <c r="Q12" s="15">
        <v>1639</v>
      </c>
      <c r="S12" s="15">
        <v>114026448</v>
      </c>
      <c r="U12" s="15">
        <v>98314432</v>
      </c>
      <c r="W12" s="17">
        <v>3.2350555466842614E-5</v>
      </c>
    </row>
    <row r="13" spans="1:23" ht="18.75" x14ac:dyDescent="0.25">
      <c r="A13" s="14" t="s">
        <v>19</v>
      </c>
      <c r="C13" s="15">
        <v>5727148</v>
      </c>
      <c r="E13" s="15">
        <v>28555211564</v>
      </c>
      <c r="G13" s="15">
        <v>26387386261</v>
      </c>
      <c r="N13" s="16"/>
      <c r="O13" s="15">
        <v>5727148</v>
      </c>
      <c r="Q13" s="15">
        <v>5230</v>
      </c>
      <c r="S13" s="15">
        <v>28555211564</v>
      </c>
      <c r="U13" s="15">
        <v>29774763785</v>
      </c>
      <c r="W13" s="17">
        <v>9.7974440552001472E-3</v>
      </c>
    </row>
    <row r="14" spans="1:23" ht="18.75" x14ac:dyDescent="0.25">
      <c r="A14" s="14" t="s">
        <v>20</v>
      </c>
      <c r="C14" s="15">
        <v>6000000</v>
      </c>
      <c r="E14" s="15">
        <v>19876394056</v>
      </c>
      <c r="G14" s="15">
        <v>21853195200</v>
      </c>
      <c r="N14" s="16"/>
      <c r="O14" s="15">
        <v>6000000</v>
      </c>
      <c r="Q14" s="15">
        <v>3186</v>
      </c>
      <c r="S14" s="15">
        <v>19876394056</v>
      </c>
      <c r="U14" s="15">
        <v>19002259800</v>
      </c>
      <c r="W14" s="17">
        <v>6.2527306230610539E-3</v>
      </c>
    </row>
    <row r="15" spans="1:23" ht="18.75" x14ac:dyDescent="0.25">
      <c r="A15" s="14" t="s">
        <v>21</v>
      </c>
      <c r="H15" s="16"/>
      <c r="I15" s="15">
        <v>5100000</v>
      </c>
      <c r="J15" s="15">
        <v>27417545391</v>
      </c>
      <c r="L15" s="15">
        <v>0</v>
      </c>
      <c r="M15" s="15">
        <v>0</v>
      </c>
      <c r="O15" s="15">
        <v>5100000</v>
      </c>
      <c r="Q15" s="15">
        <v>4970</v>
      </c>
      <c r="S15" s="15">
        <v>27417545391</v>
      </c>
      <c r="U15" s="15">
        <v>25196185350</v>
      </c>
      <c r="W15" s="17">
        <v>8.2908538974015757E-3</v>
      </c>
    </row>
    <row r="16" spans="1:23" ht="18.75" x14ac:dyDescent="0.25">
      <c r="A16" s="14" t="s">
        <v>22</v>
      </c>
      <c r="C16" s="15">
        <v>49050000</v>
      </c>
      <c r="E16" s="15">
        <v>27853724179</v>
      </c>
      <c r="G16" s="15">
        <v>260856115875</v>
      </c>
      <c r="I16" s="15">
        <v>0</v>
      </c>
      <c r="J16" s="15">
        <v>0</v>
      </c>
      <c r="L16" s="15">
        <v>11950000</v>
      </c>
      <c r="M16" s="15">
        <v>59626801282</v>
      </c>
      <c r="O16" s="15">
        <v>37100000</v>
      </c>
      <c r="Q16" s="15">
        <v>5033</v>
      </c>
      <c r="S16" s="15">
        <v>21067750603</v>
      </c>
      <c r="U16" s="15">
        <v>185613290415</v>
      </c>
      <c r="W16" s="17">
        <v>6.1076414975917509E-2</v>
      </c>
    </row>
    <row r="17" spans="1:23" ht="18.75" x14ac:dyDescent="0.25">
      <c r="A17" s="14" t="s">
        <v>23</v>
      </c>
      <c r="C17" s="15">
        <v>5655000</v>
      </c>
      <c r="E17" s="15">
        <v>12463613268</v>
      </c>
      <c r="G17" s="15">
        <v>16487427616</v>
      </c>
      <c r="N17" s="16"/>
      <c r="O17" s="15">
        <v>5655000</v>
      </c>
      <c r="Q17" s="15">
        <v>2470</v>
      </c>
      <c r="S17" s="15">
        <v>12463613268</v>
      </c>
      <c r="U17" s="15">
        <v>13884741292</v>
      </c>
      <c r="W17" s="17">
        <v>4.568801183834393E-3</v>
      </c>
    </row>
    <row r="18" spans="1:23" ht="18.75" x14ac:dyDescent="0.25">
      <c r="A18" s="14" t="s">
        <v>24</v>
      </c>
      <c r="C18" s="15">
        <v>71914487</v>
      </c>
      <c r="E18" s="15">
        <v>57985475693</v>
      </c>
      <c r="G18" s="15">
        <v>340633628998</v>
      </c>
      <c r="I18" s="15">
        <v>0</v>
      </c>
      <c r="J18" s="15">
        <v>0</v>
      </c>
      <c r="L18" s="15">
        <v>7800000</v>
      </c>
      <c r="M18" s="15">
        <v>39501439817</v>
      </c>
      <c r="O18" s="15">
        <v>64114487</v>
      </c>
      <c r="Q18" s="15">
        <v>5260</v>
      </c>
      <c r="S18" s="15">
        <v>51696246230</v>
      </c>
      <c r="U18" s="15">
        <v>335235610520</v>
      </c>
      <c r="W18" s="17">
        <v>0.11030993102404443</v>
      </c>
    </row>
    <row r="19" spans="1:23" ht="18.75" x14ac:dyDescent="0.25">
      <c r="A19" s="14" t="s">
        <v>25</v>
      </c>
      <c r="C19" s="15">
        <v>38555</v>
      </c>
      <c r="E19" s="15">
        <v>558006210</v>
      </c>
      <c r="G19" s="15">
        <v>443082236</v>
      </c>
      <c r="I19" s="15">
        <v>0</v>
      </c>
      <c r="J19" s="15">
        <v>0</v>
      </c>
      <c r="L19" s="15">
        <v>38555</v>
      </c>
      <c r="M19" s="15">
        <v>535408604</v>
      </c>
    </row>
    <row r="20" spans="1:23" ht="18.75" x14ac:dyDescent="0.25">
      <c r="A20" s="14" t="s">
        <v>26</v>
      </c>
      <c r="C20" s="15">
        <v>1143856</v>
      </c>
      <c r="E20" s="15">
        <v>2828483535</v>
      </c>
      <c r="G20" s="15">
        <v>4088832004</v>
      </c>
      <c r="N20" s="16"/>
      <c r="O20" s="15">
        <v>1143856</v>
      </c>
      <c r="Q20" s="15">
        <v>3944</v>
      </c>
      <c r="S20" s="15">
        <v>2828483535</v>
      </c>
      <c r="U20" s="15">
        <v>4484525424</v>
      </c>
      <c r="W20" s="17">
        <v>1.4756418312173933E-3</v>
      </c>
    </row>
    <row r="21" spans="1:23" ht="18.75" x14ac:dyDescent="0.25">
      <c r="A21" s="14" t="s">
        <v>27</v>
      </c>
      <c r="C21" s="15">
        <v>6000000</v>
      </c>
      <c r="E21" s="15">
        <v>16807245115</v>
      </c>
      <c r="G21" s="15">
        <v>15757680600</v>
      </c>
      <c r="N21" s="16"/>
      <c r="O21" s="15">
        <v>6000000</v>
      </c>
      <c r="Q21" s="15">
        <v>2327</v>
      </c>
      <c r="S21" s="15">
        <v>16807245115</v>
      </c>
      <c r="U21" s="15">
        <v>13878926100</v>
      </c>
      <c r="W21" s="17">
        <v>4.5668876835728411E-3</v>
      </c>
    </row>
    <row r="22" spans="1:23" ht="18.75" x14ac:dyDescent="0.25">
      <c r="A22" s="14" t="s">
        <v>28</v>
      </c>
      <c r="C22" s="15">
        <v>4400000</v>
      </c>
      <c r="E22" s="15">
        <v>19608409112</v>
      </c>
      <c r="G22" s="15">
        <v>18291315240</v>
      </c>
      <c r="N22" s="16"/>
      <c r="O22" s="15">
        <v>4400000</v>
      </c>
      <c r="Q22" s="15">
        <v>3778</v>
      </c>
      <c r="S22" s="15">
        <v>19608409112</v>
      </c>
      <c r="U22" s="15">
        <v>16524291960</v>
      </c>
      <c r="W22" s="17">
        <v>5.4373504756888734E-3</v>
      </c>
    </row>
    <row r="23" spans="1:23" ht="18.75" x14ac:dyDescent="0.25">
      <c r="A23" s="14" t="s">
        <v>29</v>
      </c>
      <c r="C23" s="15">
        <v>351033</v>
      </c>
      <c r="E23" s="15">
        <v>968342825</v>
      </c>
      <c r="G23" s="15">
        <v>1029734788</v>
      </c>
      <c r="I23" s="15">
        <v>0</v>
      </c>
      <c r="J23" s="15">
        <v>0</v>
      </c>
      <c r="L23" s="15">
        <v>351033</v>
      </c>
      <c r="M23" s="15">
        <v>1015934150</v>
      </c>
    </row>
    <row r="24" spans="1:23" ht="18.75" x14ac:dyDescent="0.25">
      <c r="A24" s="14" t="s">
        <v>30</v>
      </c>
      <c r="H24" s="16"/>
      <c r="I24" s="15">
        <v>70247</v>
      </c>
      <c r="J24" s="15">
        <v>70310779</v>
      </c>
      <c r="L24" s="15">
        <v>0</v>
      </c>
      <c r="M24" s="15">
        <v>0</v>
      </c>
      <c r="O24" s="15">
        <v>70247</v>
      </c>
      <c r="Q24" s="15">
        <v>1000</v>
      </c>
      <c r="S24" s="15">
        <v>70310779</v>
      </c>
      <c r="U24" s="15">
        <v>69829030</v>
      </c>
      <c r="W24" s="17">
        <v>2.2977378419994502E-5</v>
      </c>
    </row>
    <row r="25" spans="1:23" ht="56.25" x14ac:dyDescent="0.25">
      <c r="A25" s="14" t="s">
        <v>31</v>
      </c>
      <c r="C25" s="15">
        <v>70247</v>
      </c>
      <c r="E25" s="15">
        <v>70310779</v>
      </c>
      <c r="G25" s="15">
        <v>69829030</v>
      </c>
      <c r="I25" s="15">
        <v>0</v>
      </c>
      <c r="J25" s="15">
        <v>0</v>
      </c>
      <c r="L25" s="15">
        <v>70247</v>
      </c>
      <c r="M25" s="15">
        <v>70310779</v>
      </c>
    </row>
    <row r="26" spans="1:23" ht="18.75" x14ac:dyDescent="0.25">
      <c r="A26" s="14" t="s">
        <v>32</v>
      </c>
      <c r="C26" s="15">
        <v>2000000</v>
      </c>
      <c r="E26" s="15">
        <v>5734319475</v>
      </c>
      <c r="G26" s="15">
        <v>9449439300</v>
      </c>
      <c r="N26" s="16"/>
      <c r="O26" s="15">
        <v>2000000</v>
      </c>
      <c r="Q26" s="15">
        <v>4369</v>
      </c>
      <c r="S26" s="15">
        <v>5734319475</v>
      </c>
      <c r="U26" s="15">
        <v>8686008900</v>
      </c>
      <c r="W26" s="17">
        <v>2.8581481577896781E-3</v>
      </c>
    </row>
    <row r="27" spans="1:23" ht="18.75" x14ac:dyDescent="0.25">
      <c r="A27" s="14" t="s">
        <v>33</v>
      </c>
      <c r="C27" s="15">
        <v>1600000</v>
      </c>
      <c r="E27" s="15">
        <v>5254471545</v>
      </c>
      <c r="G27" s="15">
        <v>4419943920</v>
      </c>
      <c r="I27" s="15">
        <v>0</v>
      </c>
      <c r="J27" s="15">
        <v>0</v>
      </c>
      <c r="L27" s="15">
        <v>1600000</v>
      </c>
      <c r="M27" s="15">
        <v>4449416565</v>
      </c>
    </row>
    <row r="28" spans="1:23" ht="18.75" x14ac:dyDescent="0.25">
      <c r="A28" s="14" t="s">
        <v>34</v>
      </c>
      <c r="C28" s="15">
        <v>41057</v>
      </c>
      <c r="E28" s="15">
        <v>1543819982</v>
      </c>
      <c r="G28" s="15">
        <v>1967172663</v>
      </c>
      <c r="I28" s="15">
        <v>0</v>
      </c>
      <c r="J28" s="15">
        <v>0</v>
      </c>
      <c r="L28" s="15">
        <v>41057</v>
      </c>
      <c r="M28" s="15">
        <v>1940644423</v>
      </c>
    </row>
    <row r="29" spans="1:23" ht="18.75" x14ac:dyDescent="0.25">
      <c r="A29" s="14" t="s">
        <v>35</v>
      </c>
      <c r="C29" s="15">
        <v>8279</v>
      </c>
      <c r="E29" s="15">
        <v>118373098</v>
      </c>
      <c r="G29" s="15">
        <v>175704948</v>
      </c>
      <c r="N29" s="16"/>
      <c r="O29" s="15">
        <v>8279</v>
      </c>
      <c r="Q29" s="15">
        <v>20300</v>
      </c>
      <c r="S29" s="15">
        <v>118373098</v>
      </c>
      <c r="U29" s="15">
        <v>167063721</v>
      </c>
      <c r="W29" s="17">
        <v>5.4972643006345389E-5</v>
      </c>
    </row>
    <row r="30" spans="1:23" ht="18.75" x14ac:dyDescent="0.25">
      <c r="A30" s="14" t="s">
        <v>36</v>
      </c>
      <c r="C30" s="15">
        <v>2000000</v>
      </c>
      <c r="E30" s="15">
        <v>11290242127</v>
      </c>
      <c r="G30" s="15">
        <v>7910649900</v>
      </c>
      <c r="N30" s="16"/>
      <c r="O30" s="15">
        <v>2000000</v>
      </c>
      <c r="Q30" s="15">
        <v>4253</v>
      </c>
      <c r="S30" s="15">
        <v>11290242127</v>
      </c>
      <c r="U30" s="15">
        <v>8455389300</v>
      </c>
      <c r="W30" s="17">
        <v>2.7822623289264136E-3</v>
      </c>
    </row>
    <row r="31" spans="1:23" ht="18.75" x14ac:dyDescent="0.25">
      <c r="A31" s="14" t="s">
        <v>37</v>
      </c>
      <c r="C31" s="15">
        <v>2321301</v>
      </c>
      <c r="E31" s="15">
        <v>8808136324</v>
      </c>
      <c r="G31" s="15">
        <v>19152160850</v>
      </c>
      <c r="I31" s="15">
        <v>2900000</v>
      </c>
      <c r="J31" s="15">
        <v>26153247466</v>
      </c>
      <c r="L31" s="15">
        <v>0</v>
      </c>
      <c r="M31" s="15">
        <v>0</v>
      </c>
      <c r="O31" s="15">
        <v>5221301</v>
      </c>
      <c r="Q31" s="15">
        <v>8920</v>
      </c>
      <c r="S31" s="15">
        <v>34961383790</v>
      </c>
      <c r="U31" s="15">
        <v>46296889591</v>
      </c>
      <c r="W31" s="17">
        <v>1.5234081753693434E-2</v>
      </c>
    </row>
    <row r="32" spans="1:23" ht="18.75" x14ac:dyDescent="0.25">
      <c r="A32" s="14" t="s">
        <v>38</v>
      </c>
      <c r="C32" s="15">
        <v>5700000</v>
      </c>
      <c r="E32" s="15">
        <v>16978389918</v>
      </c>
      <c r="G32" s="15">
        <v>18975718665</v>
      </c>
      <c r="I32" s="15">
        <v>8600000</v>
      </c>
      <c r="J32" s="15">
        <v>27312738504</v>
      </c>
      <c r="L32" s="15">
        <v>0</v>
      </c>
      <c r="M32" s="15">
        <v>0</v>
      </c>
      <c r="O32" s="15">
        <v>14300000</v>
      </c>
      <c r="Q32" s="15">
        <v>2878</v>
      </c>
      <c r="S32" s="15">
        <v>44291128422</v>
      </c>
      <c r="U32" s="15">
        <v>40910525370</v>
      </c>
      <c r="W32" s="17">
        <v>1.3461688108617226E-2</v>
      </c>
    </row>
    <row r="33" spans="1:23" ht="18.75" x14ac:dyDescent="0.25">
      <c r="A33" s="14" t="s">
        <v>39</v>
      </c>
      <c r="C33" s="15">
        <v>1528378</v>
      </c>
      <c r="E33" s="15">
        <v>11682466528</v>
      </c>
      <c r="G33" s="15">
        <v>11303474083</v>
      </c>
      <c r="N33" s="16"/>
      <c r="O33" s="15">
        <v>1528378</v>
      </c>
      <c r="Q33" s="15">
        <v>7430</v>
      </c>
      <c r="S33" s="15">
        <v>11682466528</v>
      </c>
      <c r="U33" s="15">
        <v>11288281241</v>
      </c>
      <c r="W33" s="17">
        <v>3.7144309434884335E-3</v>
      </c>
    </row>
    <row r="34" spans="1:23" ht="37.5" x14ac:dyDescent="0.25">
      <c r="A34" s="14" t="s">
        <v>40</v>
      </c>
      <c r="C34" s="15">
        <v>5600000</v>
      </c>
      <c r="E34" s="15">
        <v>8007202985</v>
      </c>
      <c r="G34" s="15">
        <v>7804485360</v>
      </c>
      <c r="I34" s="15">
        <v>1000000</v>
      </c>
      <c r="J34" s="15">
        <v>1307501781</v>
      </c>
      <c r="L34" s="15">
        <v>0</v>
      </c>
      <c r="M34" s="15">
        <v>0</v>
      </c>
      <c r="O34" s="15">
        <v>6600000</v>
      </c>
      <c r="Q34" s="15">
        <v>1316</v>
      </c>
      <c r="S34" s="15">
        <v>9314704766</v>
      </c>
      <c r="U34" s="15">
        <v>8633920680</v>
      </c>
      <c r="W34" s="17">
        <v>2.8410084274774583E-3</v>
      </c>
    </row>
    <row r="35" spans="1:23" ht="37.5" x14ac:dyDescent="0.25">
      <c r="A35" s="14" t="s">
        <v>41</v>
      </c>
      <c r="C35" s="15">
        <v>3200077</v>
      </c>
      <c r="E35" s="15">
        <v>6788439552</v>
      </c>
      <c r="G35" s="15">
        <v>7790358491</v>
      </c>
      <c r="N35" s="16"/>
      <c r="O35" s="15">
        <v>3200077</v>
      </c>
      <c r="Q35" s="15">
        <v>2302</v>
      </c>
      <c r="S35" s="15">
        <v>6788439552</v>
      </c>
      <c r="U35" s="15">
        <v>7322746119</v>
      </c>
      <c r="W35" s="17">
        <v>2.4095638826689856E-3</v>
      </c>
    </row>
    <row r="36" spans="1:23" ht="18.75" x14ac:dyDescent="0.25">
      <c r="A36" s="14" t="s">
        <v>42</v>
      </c>
      <c r="C36" s="15">
        <v>5009870</v>
      </c>
      <c r="E36" s="15">
        <v>34107459231</v>
      </c>
      <c r="G36" s="15">
        <v>29432162126</v>
      </c>
      <c r="N36" s="16"/>
      <c r="O36" s="15">
        <v>5009870</v>
      </c>
      <c r="Q36" s="15">
        <v>5360</v>
      </c>
      <c r="S36" s="15">
        <v>34107459231</v>
      </c>
      <c r="U36" s="15">
        <v>26693128426</v>
      </c>
      <c r="W36" s="17">
        <v>8.7834259341381966E-3</v>
      </c>
    </row>
    <row r="37" spans="1:23" ht="18.75" x14ac:dyDescent="0.25">
      <c r="A37" s="14" t="s">
        <v>43</v>
      </c>
      <c r="C37" s="15">
        <v>5970000</v>
      </c>
      <c r="E37" s="15">
        <v>85201756720</v>
      </c>
      <c r="G37" s="15">
        <v>142724207925</v>
      </c>
      <c r="N37" s="16"/>
      <c r="O37" s="15">
        <v>5970000</v>
      </c>
      <c r="Q37" s="15">
        <v>21640</v>
      </c>
      <c r="S37" s="15">
        <v>85201756720</v>
      </c>
      <c r="U37" s="15">
        <v>128422114740</v>
      </c>
      <c r="W37" s="17">
        <v>4.225754715305273E-2</v>
      </c>
    </row>
    <row r="38" spans="1:23" ht="37.5" x14ac:dyDescent="0.25">
      <c r="A38" s="14" t="s">
        <v>44</v>
      </c>
      <c r="C38" s="15">
        <v>344439</v>
      </c>
      <c r="E38" s="15">
        <v>4921809937</v>
      </c>
      <c r="G38" s="15">
        <v>9357507439</v>
      </c>
      <c r="N38" s="16"/>
      <c r="O38" s="15">
        <v>344439</v>
      </c>
      <c r="Q38" s="15">
        <v>27410</v>
      </c>
      <c r="S38" s="15">
        <v>4921809937</v>
      </c>
      <c r="U38" s="15">
        <v>9384898606</v>
      </c>
      <c r="W38" s="17">
        <v>3.0881191777021801E-3</v>
      </c>
    </row>
    <row r="39" spans="1:23" ht="18.75" x14ac:dyDescent="0.25">
      <c r="A39" s="14" t="s">
        <v>45</v>
      </c>
      <c r="H39" s="16"/>
      <c r="I39" s="15">
        <v>2058000</v>
      </c>
      <c r="J39" s="15">
        <v>42693525475</v>
      </c>
      <c r="L39" s="15">
        <v>0</v>
      </c>
      <c r="M39" s="15">
        <v>0</v>
      </c>
      <c r="O39" s="15">
        <v>2058000</v>
      </c>
      <c r="Q39" s="15">
        <v>22160</v>
      </c>
      <c r="S39" s="15">
        <v>42693525475</v>
      </c>
      <c r="U39" s="15">
        <v>45333928584</v>
      </c>
      <c r="W39" s="17">
        <v>1.4917217557505431E-2</v>
      </c>
    </row>
    <row r="40" spans="1:23" ht="18.75" x14ac:dyDescent="0.25">
      <c r="A40" s="14" t="s">
        <v>46</v>
      </c>
      <c r="H40" s="16"/>
      <c r="I40" s="15">
        <v>831000</v>
      </c>
      <c r="J40" s="15">
        <v>25491530424</v>
      </c>
      <c r="L40" s="15">
        <v>0</v>
      </c>
      <c r="M40" s="15">
        <v>0</v>
      </c>
      <c r="O40" s="15">
        <v>831000</v>
      </c>
      <c r="Q40" s="15">
        <v>30170</v>
      </c>
      <c r="S40" s="15">
        <v>25491530424</v>
      </c>
      <c r="U40" s="15">
        <v>24922095943</v>
      </c>
      <c r="W40" s="17">
        <v>8.2006642438212408E-3</v>
      </c>
    </row>
    <row r="41" spans="1:23" ht="37.5" x14ac:dyDescent="0.25">
      <c r="A41" s="14" t="s">
        <v>47</v>
      </c>
      <c r="H41" s="16"/>
      <c r="I41" s="15">
        <v>500000</v>
      </c>
      <c r="J41" s="15">
        <v>20004631832</v>
      </c>
      <c r="L41" s="15">
        <v>0</v>
      </c>
      <c r="M41" s="15">
        <v>0</v>
      </c>
      <c r="O41" s="15">
        <v>500000</v>
      </c>
      <c r="Q41" s="15">
        <v>41060</v>
      </c>
      <c r="S41" s="15">
        <v>20004631832</v>
      </c>
      <c r="U41" s="15">
        <v>20407846500</v>
      </c>
      <c r="W41" s="17">
        <v>6.7152416662190541E-3</v>
      </c>
    </row>
    <row r="42" spans="1:23" ht="18.75" x14ac:dyDescent="0.25">
      <c r="A42" s="14" t="s">
        <v>48</v>
      </c>
      <c r="C42" s="15">
        <v>3778</v>
      </c>
      <c r="E42" s="15">
        <v>126491371</v>
      </c>
      <c r="G42" s="15">
        <v>107069901</v>
      </c>
      <c r="I42" s="15">
        <v>0</v>
      </c>
      <c r="J42" s="15">
        <v>0</v>
      </c>
      <c r="L42" s="15">
        <v>3778</v>
      </c>
      <c r="M42" s="15">
        <v>107919446</v>
      </c>
    </row>
    <row r="43" spans="1:23" ht="37.5" x14ac:dyDescent="0.25">
      <c r="A43" s="14" t="s">
        <v>49</v>
      </c>
      <c r="C43" s="15">
        <v>2100000</v>
      </c>
      <c r="E43" s="15">
        <v>14280174602</v>
      </c>
      <c r="G43" s="15">
        <v>13005156150</v>
      </c>
      <c r="N43" s="16"/>
      <c r="O43" s="15">
        <v>2100000</v>
      </c>
      <c r="Q43" s="15">
        <v>5630</v>
      </c>
      <c r="S43" s="15">
        <v>14280174602</v>
      </c>
      <c r="U43" s="15">
        <v>11752653150</v>
      </c>
      <c r="W43" s="17">
        <v>3.8672334252171396E-3</v>
      </c>
    </row>
    <row r="44" spans="1:23" ht="37.5" x14ac:dyDescent="0.25">
      <c r="A44" s="14" t="s">
        <v>50</v>
      </c>
      <c r="C44" s="15">
        <v>2000000</v>
      </c>
      <c r="E44" s="15">
        <v>15414291139</v>
      </c>
      <c r="G44" s="15">
        <v>18628497000</v>
      </c>
      <c r="I44" s="15">
        <v>1015000</v>
      </c>
      <c r="J44" s="15">
        <v>6139264777</v>
      </c>
      <c r="L44" s="15">
        <v>0</v>
      </c>
      <c r="M44" s="15">
        <v>0</v>
      </c>
      <c r="O44" s="15">
        <v>3015000</v>
      </c>
      <c r="Q44" s="15">
        <v>7490</v>
      </c>
      <c r="S44" s="15">
        <v>21553555916</v>
      </c>
      <c r="U44" s="15">
        <v>22447985017</v>
      </c>
      <c r="W44" s="17">
        <v>7.3865532215179807E-3</v>
      </c>
    </row>
    <row r="45" spans="1:23" ht="37.5" x14ac:dyDescent="0.25">
      <c r="A45" s="14" t="s">
        <v>51</v>
      </c>
      <c r="C45" s="15">
        <v>2222222</v>
      </c>
      <c r="E45" s="15">
        <v>11483167202</v>
      </c>
      <c r="G45" s="15">
        <v>24829157517</v>
      </c>
      <c r="N45" s="16"/>
      <c r="O45" s="15">
        <v>2222222</v>
      </c>
      <c r="Q45" s="15">
        <v>10730</v>
      </c>
      <c r="S45" s="15">
        <v>11483167202</v>
      </c>
      <c r="U45" s="15">
        <v>23702567630</v>
      </c>
      <c r="W45" s="17">
        <v>7.7993760755379563E-3</v>
      </c>
    </row>
    <row r="46" spans="1:23" ht="18.75" x14ac:dyDescent="0.25">
      <c r="A46" s="14" t="s">
        <v>52</v>
      </c>
      <c r="C46" s="15">
        <v>225581</v>
      </c>
      <c r="E46" s="15">
        <v>12947590194</v>
      </c>
      <c r="G46" s="15">
        <v>14171891721</v>
      </c>
      <c r="N46" s="16"/>
      <c r="O46" s="15">
        <v>225581</v>
      </c>
      <c r="Q46" s="15">
        <v>48850</v>
      </c>
      <c r="S46" s="15">
        <v>12947590194</v>
      </c>
      <c r="U46" s="15">
        <v>10954065040</v>
      </c>
      <c r="W46" s="17">
        <v>3.6044564511537995E-3</v>
      </c>
    </row>
    <row r="47" spans="1:23" ht="37.5" x14ac:dyDescent="0.25">
      <c r="A47" s="14" t="s">
        <v>53</v>
      </c>
      <c r="C47" s="15">
        <v>21292996</v>
      </c>
      <c r="E47" s="15">
        <v>77742037812</v>
      </c>
      <c r="G47" s="15">
        <v>119801273134</v>
      </c>
      <c r="N47" s="16"/>
      <c r="O47" s="15">
        <v>21292996</v>
      </c>
      <c r="Q47" s="15">
        <v>5560</v>
      </c>
      <c r="S47" s="15">
        <v>77742037812</v>
      </c>
      <c r="U47" s="15">
        <v>117684642866</v>
      </c>
      <c r="W47" s="17">
        <v>3.8724361105316629E-2</v>
      </c>
    </row>
    <row r="48" spans="1:23" ht="37.5" x14ac:dyDescent="0.25">
      <c r="A48" s="14" t="s">
        <v>54</v>
      </c>
      <c r="C48" s="15">
        <v>10000000</v>
      </c>
      <c r="E48" s="15">
        <v>41928662511</v>
      </c>
      <c r="G48" s="15">
        <v>133699725000</v>
      </c>
      <c r="I48" s="15">
        <v>0</v>
      </c>
      <c r="J48" s="15">
        <v>0</v>
      </c>
      <c r="L48" s="15">
        <v>3500000</v>
      </c>
      <c r="M48" s="15">
        <v>48511323708</v>
      </c>
      <c r="O48" s="15">
        <v>6500000</v>
      </c>
      <c r="Q48" s="15">
        <v>13880</v>
      </c>
      <c r="S48" s="15">
        <v>27253630632</v>
      </c>
      <c r="U48" s="15">
        <v>89683191000</v>
      </c>
      <c r="W48" s="17">
        <v>2.9510428793291917E-2</v>
      </c>
    </row>
    <row r="49" spans="1:23" ht="18.75" x14ac:dyDescent="0.25">
      <c r="A49" s="14" t="s">
        <v>55</v>
      </c>
      <c r="C49" s="15">
        <v>2536000</v>
      </c>
      <c r="E49" s="15">
        <v>11006323511</v>
      </c>
      <c r="G49" s="15">
        <v>66552045120</v>
      </c>
      <c r="N49" s="16"/>
      <c r="O49" s="15">
        <v>2536000</v>
      </c>
      <c r="Q49" s="15">
        <v>23480</v>
      </c>
      <c r="S49" s="15">
        <v>11006323511</v>
      </c>
      <c r="U49" s="15">
        <v>59190985584</v>
      </c>
      <c r="W49" s="17">
        <v>1.9476909171099861E-2</v>
      </c>
    </row>
    <row r="50" spans="1:23" ht="18.75" x14ac:dyDescent="0.25">
      <c r="A50" s="14" t="s">
        <v>56</v>
      </c>
      <c r="C50" s="15">
        <v>600000</v>
      </c>
      <c r="E50" s="15">
        <v>8053305744</v>
      </c>
      <c r="G50" s="15">
        <v>9763559100</v>
      </c>
      <c r="N50" s="16"/>
      <c r="O50" s="15">
        <v>600000</v>
      </c>
      <c r="Q50" s="15">
        <v>14850</v>
      </c>
      <c r="S50" s="15">
        <v>8053305744</v>
      </c>
      <c r="U50" s="15">
        <v>8856985500</v>
      </c>
      <c r="W50" s="17">
        <v>2.914408341257271E-3</v>
      </c>
    </row>
    <row r="51" spans="1:23" ht="18.75" x14ac:dyDescent="0.25">
      <c r="A51" s="14" t="s">
        <v>57</v>
      </c>
      <c r="H51" s="16"/>
      <c r="I51" s="15">
        <v>600000</v>
      </c>
      <c r="J51" s="15">
        <v>4572423617</v>
      </c>
      <c r="L51" s="15">
        <v>0</v>
      </c>
      <c r="M51" s="15">
        <v>0</v>
      </c>
      <c r="O51" s="15">
        <v>600000</v>
      </c>
      <c r="Q51" s="15">
        <v>7600</v>
      </c>
      <c r="S51" s="15">
        <v>4572423617</v>
      </c>
      <c r="U51" s="15">
        <v>4532868000</v>
      </c>
      <c r="W51" s="17">
        <v>1.4915490500710612E-3</v>
      </c>
    </row>
    <row r="52" spans="1:23" ht="18.75" x14ac:dyDescent="0.25">
      <c r="A52" s="14" t="s">
        <v>58</v>
      </c>
      <c r="H52" s="16"/>
      <c r="I52" s="15">
        <v>200000</v>
      </c>
      <c r="J52" s="15">
        <v>1495027271</v>
      </c>
      <c r="L52" s="15">
        <v>0</v>
      </c>
      <c r="M52" s="15">
        <v>0</v>
      </c>
      <c r="O52" s="15">
        <v>200000</v>
      </c>
      <c r="Q52" s="15">
        <v>7640</v>
      </c>
      <c r="S52" s="15">
        <v>1495027271</v>
      </c>
      <c r="U52" s="15">
        <v>1518908400</v>
      </c>
      <c r="W52" s="17">
        <v>4.9979976940977666E-4</v>
      </c>
    </row>
    <row r="53" spans="1:23" ht="18.75" x14ac:dyDescent="0.25">
      <c r="A53" s="14" t="s">
        <v>59</v>
      </c>
      <c r="C53" s="15">
        <v>2856444</v>
      </c>
      <c r="E53" s="15">
        <v>25081076013</v>
      </c>
      <c r="G53" s="15">
        <v>36060991609</v>
      </c>
      <c r="N53" s="16"/>
      <c r="O53" s="15">
        <v>2856444</v>
      </c>
      <c r="Q53" s="15">
        <v>11420</v>
      </c>
      <c r="S53" s="15">
        <v>25081076013</v>
      </c>
      <c r="U53" s="15">
        <v>32426497967</v>
      </c>
      <c r="W53" s="17">
        <v>1.0670002356082297E-2</v>
      </c>
    </row>
    <row r="54" spans="1:23" ht="18.75" x14ac:dyDescent="0.25">
      <c r="A54" s="14" t="s">
        <v>60</v>
      </c>
      <c r="C54" s="15">
        <v>51469288</v>
      </c>
      <c r="E54" s="15">
        <v>34972251098</v>
      </c>
      <c r="G54" s="15">
        <v>329490014542</v>
      </c>
      <c r="I54" s="15">
        <v>0</v>
      </c>
      <c r="J54" s="15">
        <v>0</v>
      </c>
      <c r="L54" s="15">
        <v>8200000</v>
      </c>
      <c r="M54" s="15">
        <v>49914603298</v>
      </c>
      <c r="O54" s="15">
        <v>43269288</v>
      </c>
      <c r="Q54" s="15">
        <v>5660</v>
      </c>
      <c r="S54" s="15">
        <v>29400531143</v>
      </c>
      <c r="U54" s="15">
        <v>243446990268</v>
      </c>
      <c r="W54" s="17">
        <v>8.0106706631848601E-2</v>
      </c>
    </row>
    <row r="55" spans="1:23" ht="18.75" x14ac:dyDescent="0.25">
      <c r="A55" s="14" t="s">
        <v>61</v>
      </c>
      <c r="H55" s="16"/>
      <c r="I55" s="15">
        <v>164000</v>
      </c>
      <c r="J55" s="15">
        <v>24701106122</v>
      </c>
      <c r="L55" s="15">
        <v>0</v>
      </c>
      <c r="M55" s="15">
        <v>0</v>
      </c>
      <c r="O55" s="15">
        <v>164000</v>
      </c>
      <c r="Q55" s="15">
        <v>149140</v>
      </c>
      <c r="S55" s="15">
        <v>24701106122</v>
      </c>
      <c r="U55" s="15">
        <v>24313429188</v>
      </c>
      <c r="W55" s="17">
        <v>8.0003812617820361E-3</v>
      </c>
    </row>
    <row r="56" spans="1:23" ht="18.75" x14ac:dyDescent="0.25">
      <c r="A56" s="14" t="s">
        <v>62</v>
      </c>
      <c r="H56" s="16"/>
      <c r="I56" s="15">
        <v>2160000</v>
      </c>
      <c r="J56" s="15">
        <v>20008753597</v>
      </c>
      <c r="L56" s="15">
        <v>0</v>
      </c>
      <c r="M56" s="15">
        <v>0</v>
      </c>
      <c r="O56" s="15">
        <v>2160000</v>
      </c>
      <c r="Q56" s="15">
        <v>9760</v>
      </c>
      <c r="S56" s="15">
        <v>20008753597</v>
      </c>
      <c r="U56" s="15">
        <v>20956164480</v>
      </c>
      <c r="W56" s="17">
        <v>6.8956667662232636E-3</v>
      </c>
    </row>
    <row r="57" spans="1:23" ht="56.25" x14ac:dyDescent="0.25">
      <c r="A57" s="14" t="s">
        <v>63</v>
      </c>
      <c r="C57" s="15">
        <v>1015000</v>
      </c>
      <c r="E57" s="15">
        <v>6139264777</v>
      </c>
      <c r="G57" s="15">
        <v>6356452725</v>
      </c>
      <c r="I57" s="15">
        <v>0</v>
      </c>
      <c r="J57" s="15">
        <v>0</v>
      </c>
      <c r="L57" s="15">
        <v>1015000</v>
      </c>
      <c r="M57" s="15">
        <v>6139264777</v>
      </c>
    </row>
    <row r="58" spans="1:23" ht="18.75" x14ac:dyDescent="0.25">
      <c r="A58" s="14" t="s">
        <v>64</v>
      </c>
      <c r="H58" s="16"/>
      <c r="I58" s="15">
        <v>1300000</v>
      </c>
      <c r="J58" s="15">
        <v>17047695446</v>
      </c>
      <c r="L58" s="15">
        <v>0</v>
      </c>
      <c r="M58" s="15">
        <v>0</v>
      </c>
      <c r="O58" s="15">
        <v>1300000</v>
      </c>
      <c r="Q58" s="15">
        <v>11890</v>
      </c>
      <c r="S58" s="15">
        <v>17047695446</v>
      </c>
      <c r="U58" s="15">
        <v>15365030850</v>
      </c>
      <c r="W58" s="17">
        <v>5.0558933480149984E-3</v>
      </c>
    </row>
    <row r="59" spans="1:23" ht="18.75" x14ac:dyDescent="0.25">
      <c r="A59" s="14" t="s">
        <v>65</v>
      </c>
      <c r="C59" s="15">
        <v>41765468</v>
      </c>
      <c r="E59" s="15">
        <v>42582650605</v>
      </c>
      <c r="G59" s="15">
        <v>324662654299</v>
      </c>
      <c r="I59" s="15">
        <v>0</v>
      </c>
      <c r="J59" s="15">
        <v>0</v>
      </c>
      <c r="L59" s="15">
        <v>6700000</v>
      </c>
      <c r="M59" s="15">
        <v>49959792219</v>
      </c>
      <c r="O59" s="15">
        <v>35065468</v>
      </c>
      <c r="Q59" s="15">
        <v>6980</v>
      </c>
      <c r="S59" s="15">
        <v>35751558492</v>
      </c>
      <c r="U59" s="15">
        <v>243300662688</v>
      </c>
      <c r="W59" s="17">
        <v>8.0058557256453541E-2</v>
      </c>
    </row>
    <row r="60" spans="1:23" ht="18.75" x14ac:dyDescent="0.25">
      <c r="A60" s="14" t="s">
        <v>66</v>
      </c>
      <c r="C60" s="15">
        <v>7541555</v>
      </c>
      <c r="E60" s="15">
        <v>104184135699</v>
      </c>
      <c r="G60" s="15">
        <v>109151700807</v>
      </c>
      <c r="N60" s="16"/>
      <c r="O60" s="15">
        <v>7541555</v>
      </c>
      <c r="Q60" s="15">
        <v>13450</v>
      </c>
      <c r="S60" s="15">
        <v>104184135699</v>
      </c>
      <c r="U60" s="15">
        <v>100830382957</v>
      </c>
      <c r="W60" s="17">
        <v>3.3178434032893674E-2</v>
      </c>
    </row>
    <row r="61" spans="1:23" ht="18.75" x14ac:dyDescent="0.25">
      <c r="A61" s="14" t="s">
        <v>67</v>
      </c>
      <c r="C61" s="15">
        <v>17742105</v>
      </c>
      <c r="E61" s="15">
        <v>113920698829</v>
      </c>
      <c r="G61" s="15">
        <v>169134413568</v>
      </c>
      <c r="I61" s="15">
        <v>2300000</v>
      </c>
      <c r="J61" s="15">
        <v>22099311096</v>
      </c>
      <c r="L61" s="15">
        <v>0</v>
      </c>
      <c r="M61" s="15">
        <v>0</v>
      </c>
      <c r="O61" s="15">
        <v>20042105</v>
      </c>
      <c r="Q61" s="15">
        <v>8810</v>
      </c>
      <c r="S61" s="15">
        <v>136020009925</v>
      </c>
      <c r="U61" s="15">
        <v>175520347927</v>
      </c>
      <c r="W61" s="17">
        <v>5.7755312578848313E-2</v>
      </c>
    </row>
    <row r="62" spans="1:23" ht="18.75" x14ac:dyDescent="0.25">
      <c r="A62" s="14" t="s">
        <v>68</v>
      </c>
      <c r="C62" s="15">
        <v>4050000</v>
      </c>
      <c r="E62" s="15">
        <v>56739056530</v>
      </c>
      <c r="G62" s="15">
        <v>56000303775</v>
      </c>
      <c r="I62" s="15">
        <v>1600000</v>
      </c>
      <c r="J62" s="15">
        <v>22344895531</v>
      </c>
      <c r="L62" s="15">
        <v>0</v>
      </c>
      <c r="M62" s="15">
        <v>0</v>
      </c>
      <c r="O62" s="15">
        <v>5650000</v>
      </c>
      <c r="Q62" s="15">
        <v>13630</v>
      </c>
      <c r="S62" s="15">
        <v>79083952061</v>
      </c>
      <c r="U62" s="15">
        <v>76551293475</v>
      </c>
      <c r="W62" s="17">
        <v>2.5189352318299864E-2</v>
      </c>
    </row>
    <row r="63" spans="1:23" ht="18.75" x14ac:dyDescent="0.25">
      <c r="A63" s="14" t="s">
        <v>69</v>
      </c>
      <c r="C63" s="15">
        <v>7200000</v>
      </c>
      <c r="E63" s="15">
        <v>43646493314</v>
      </c>
      <c r="G63" s="15">
        <v>42728245200</v>
      </c>
      <c r="I63" s="15">
        <v>3600000</v>
      </c>
      <c r="J63" s="15">
        <v>21409479747</v>
      </c>
      <c r="L63" s="15">
        <v>0</v>
      </c>
      <c r="M63" s="15">
        <v>0</v>
      </c>
      <c r="O63" s="15">
        <v>10800000</v>
      </c>
      <c r="Q63" s="15">
        <v>5250</v>
      </c>
      <c r="S63" s="15">
        <v>65055973061</v>
      </c>
      <c r="U63" s="15">
        <v>56362635000</v>
      </c>
      <c r="W63" s="17">
        <v>1.8546234898909907E-2</v>
      </c>
    </row>
    <row r="64" spans="1:23" ht="18.75" x14ac:dyDescent="0.25">
      <c r="A64" s="14" t="s">
        <v>70</v>
      </c>
      <c r="C64" s="15">
        <v>1200000</v>
      </c>
      <c r="E64" s="15">
        <v>8972318505</v>
      </c>
      <c r="G64" s="15">
        <v>12560815800</v>
      </c>
      <c r="N64" s="16"/>
      <c r="O64" s="15">
        <v>1200000</v>
      </c>
      <c r="Q64" s="15">
        <v>10790</v>
      </c>
      <c r="S64" s="15">
        <v>8972318505</v>
      </c>
      <c r="U64" s="15">
        <v>12870959400</v>
      </c>
      <c r="W64" s="17">
        <v>4.2352142763859872E-3</v>
      </c>
    </row>
    <row r="65" spans="1:23" ht="18.75" x14ac:dyDescent="0.25">
      <c r="A65" s="14" t="s">
        <v>71</v>
      </c>
      <c r="H65" s="16"/>
      <c r="I65" s="15">
        <v>2750000</v>
      </c>
      <c r="J65" s="15">
        <v>20284885042</v>
      </c>
      <c r="L65" s="15">
        <v>0</v>
      </c>
      <c r="M65" s="15">
        <v>0</v>
      </c>
      <c r="O65" s="15">
        <v>2750000</v>
      </c>
      <c r="Q65" s="15">
        <v>7460</v>
      </c>
      <c r="S65" s="15">
        <v>20284885042</v>
      </c>
      <c r="U65" s="15">
        <v>20392935750</v>
      </c>
      <c r="W65" s="17">
        <v>6.7103352548701358E-3</v>
      </c>
    </row>
    <row r="66" spans="1:23" ht="18.75" x14ac:dyDescent="0.25">
      <c r="A66" s="14" t="s">
        <v>72</v>
      </c>
      <c r="C66" s="15">
        <v>447572</v>
      </c>
      <c r="E66" s="15">
        <v>27845808469</v>
      </c>
      <c r="G66" s="15">
        <v>27143894832</v>
      </c>
      <c r="N66" s="16"/>
      <c r="O66" s="15">
        <v>447572</v>
      </c>
      <c r="Q66" s="15">
        <v>64690</v>
      </c>
      <c r="S66" s="15">
        <v>27845808469</v>
      </c>
      <c r="U66" s="15">
        <v>28781159756</v>
      </c>
      <c r="W66" s="17">
        <v>9.470496712899042E-3</v>
      </c>
    </row>
    <row r="67" spans="1:23" ht="18.75" x14ac:dyDescent="0.25">
      <c r="A67" s="14" t="s">
        <v>73</v>
      </c>
      <c r="C67" s="15">
        <v>630116</v>
      </c>
      <c r="E67" s="15">
        <v>18241492430</v>
      </c>
      <c r="G67" s="15">
        <v>20901860443</v>
      </c>
      <c r="N67" s="16"/>
      <c r="O67" s="15">
        <v>630116</v>
      </c>
      <c r="Q67" s="15">
        <v>32620</v>
      </c>
      <c r="S67" s="15">
        <v>18241492430</v>
      </c>
      <c r="U67" s="15">
        <v>20432085336</v>
      </c>
      <c r="W67" s="17">
        <v>6.7232175024469409E-3</v>
      </c>
    </row>
    <row r="68" spans="1:23" ht="18.75" x14ac:dyDescent="0.25">
      <c r="A68" s="14" t="s">
        <v>74</v>
      </c>
      <c r="C68" s="15">
        <v>276932</v>
      </c>
      <c r="E68" s="15">
        <v>7821770088</v>
      </c>
      <c r="G68" s="15">
        <v>12704368350</v>
      </c>
      <c r="N68" s="16"/>
      <c r="O68" s="15">
        <v>276932</v>
      </c>
      <c r="Q68" s="15">
        <v>40300</v>
      </c>
      <c r="S68" s="15">
        <v>7821770088</v>
      </c>
      <c r="U68" s="15">
        <v>11093955460</v>
      </c>
      <c r="W68" s="17">
        <v>3.650487666504664E-3</v>
      </c>
    </row>
    <row r="69" spans="1:23" ht="18.75" x14ac:dyDescent="0.25">
      <c r="A69" s="14" t="s">
        <v>75</v>
      </c>
      <c r="C69" s="15">
        <v>938609</v>
      </c>
      <c r="E69" s="15">
        <v>17932602392</v>
      </c>
      <c r="G69" s="15">
        <v>17746121738</v>
      </c>
      <c r="I69" s="15">
        <v>959000</v>
      </c>
      <c r="J69" s="15">
        <v>16912165227</v>
      </c>
      <c r="L69" s="15">
        <v>0</v>
      </c>
      <c r="M69" s="15">
        <v>0</v>
      </c>
      <c r="O69" s="15">
        <v>1897609</v>
      </c>
      <c r="Q69" s="15">
        <v>15280</v>
      </c>
      <c r="S69" s="15">
        <v>34844767619</v>
      </c>
      <c r="U69" s="15">
        <v>28822942500</v>
      </c>
      <c r="W69" s="17">
        <v>9.4842454062478362E-3</v>
      </c>
    </row>
    <row r="70" spans="1:23" ht="18.75" x14ac:dyDescent="0.25">
      <c r="A70" s="14" t="s">
        <v>76</v>
      </c>
      <c r="C70" s="15">
        <v>195000</v>
      </c>
      <c r="E70" s="15">
        <v>4593190543</v>
      </c>
      <c r="G70" s="15">
        <v>6842543175</v>
      </c>
      <c r="I70" s="15">
        <v>0</v>
      </c>
      <c r="J70" s="15">
        <v>0</v>
      </c>
      <c r="L70" s="15">
        <v>70000</v>
      </c>
      <c r="M70" s="15">
        <v>2241796484</v>
      </c>
      <c r="O70" s="15">
        <v>125000</v>
      </c>
      <c r="Q70" s="15">
        <v>29890</v>
      </c>
      <c r="S70" s="15">
        <v>2944352912</v>
      </c>
      <c r="U70" s="15">
        <v>3714019312</v>
      </c>
      <c r="W70" s="17">
        <v>1.222105293328457E-3</v>
      </c>
    </row>
    <row r="71" spans="1:23" ht="18.75" x14ac:dyDescent="0.25">
      <c r="A71" s="14" t="s">
        <v>77</v>
      </c>
      <c r="C71" s="15">
        <v>2186665</v>
      </c>
      <c r="E71" s="15">
        <v>72308541989</v>
      </c>
      <c r="G71" s="15">
        <v>321483477367</v>
      </c>
      <c r="I71" s="15">
        <v>0</v>
      </c>
      <c r="J71" s="15">
        <v>0</v>
      </c>
      <c r="L71" s="15">
        <v>729000</v>
      </c>
      <c r="M71" s="15">
        <v>98724421789</v>
      </c>
      <c r="O71" s="15">
        <v>1457665</v>
      </c>
      <c r="Q71" s="15">
        <v>132800</v>
      </c>
      <c r="S71" s="15">
        <v>48202002071</v>
      </c>
      <c r="U71" s="15">
        <v>192426123424</v>
      </c>
      <c r="W71" s="17">
        <v>6.3318190955907822E-2</v>
      </c>
    </row>
    <row r="72" spans="1:23" ht="18.75" x14ac:dyDescent="0.25">
      <c r="A72" s="14" t="s">
        <v>78</v>
      </c>
      <c r="C72" s="15">
        <v>787221</v>
      </c>
      <c r="E72" s="15">
        <v>71705434830</v>
      </c>
      <c r="G72" s="15">
        <v>138016056872</v>
      </c>
      <c r="N72" s="16"/>
      <c r="O72" s="15">
        <v>787221</v>
      </c>
      <c r="Q72" s="15">
        <v>161580</v>
      </c>
      <c r="S72" s="15">
        <v>71705434830</v>
      </c>
      <c r="U72" s="15">
        <v>126442334123</v>
      </c>
      <c r="W72" s="17">
        <v>4.1606096482387833E-2</v>
      </c>
    </row>
    <row r="73" spans="1:23" ht="18.75" x14ac:dyDescent="0.25">
      <c r="A73" s="14" t="s">
        <v>79</v>
      </c>
      <c r="C73" s="15">
        <v>3314899</v>
      </c>
      <c r="E73" s="15">
        <v>66934964717</v>
      </c>
      <c r="G73" s="15">
        <v>84191730217</v>
      </c>
      <c r="N73" s="16"/>
      <c r="O73" s="15">
        <v>3314899</v>
      </c>
      <c r="Q73" s="15">
        <v>19800</v>
      </c>
      <c r="S73" s="15">
        <v>66934964717</v>
      </c>
      <c r="U73" s="15">
        <v>65244471949</v>
      </c>
      <c r="W73" s="17">
        <v>2.1468820657896712E-2</v>
      </c>
    </row>
    <row r="74" spans="1:23" ht="18.75" x14ac:dyDescent="0.25">
      <c r="A74" s="14" t="s">
        <v>80</v>
      </c>
      <c r="C74" s="15">
        <v>1933691</v>
      </c>
      <c r="E74" s="15">
        <v>37111703403</v>
      </c>
      <c r="G74" s="15">
        <v>42359202713</v>
      </c>
      <c r="N74" s="16"/>
      <c r="O74" s="15">
        <v>1933691</v>
      </c>
      <c r="Q74" s="15">
        <v>17300</v>
      </c>
      <c r="S74" s="15">
        <v>37111703403</v>
      </c>
      <c r="U74" s="15">
        <v>33253809817</v>
      </c>
      <c r="W74" s="17">
        <v>1.0942230932775911E-2</v>
      </c>
    </row>
    <row r="75" spans="1:23" ht="18.75" x14ac:dyDescent="0.25">
      <c r="A75" s="14" t="s">
        <v>81</v>
      </c>
      <c r="H75" s="16"/>
      <c r="I75" s="15">
        <v>700000</v>
      </c>
      <c r="J75" s="15">
        <v>7677944712</v>
      </c>
      <c r="L75" s="15">
        <v>0</v>
      </c>
      <c r="M75" s="15">
        <v>0</v>
      </c>
      <c r="O75" s="15">
        <v>700000</v>
      </c>
      <c r="Q75" s="15">
        <v>9260</v>
      </c>
      <c r="S75" s="15">
        <v>7677944712</v>
      </c>
      <c r="U75" s="15">
        <v>6443432100</v>
      </c>
      <c r="W75" s="17">
        <v>2.1202238909124164E-3</v>
      </c>
    </row>
    <row r="76" spans="1:23" ht="37.5" x14ac:dyDescent="0.25">
      <c r="A76" s="14" t="s">
        <v>82</v>
      </c>
      <c r="C76" s="15">
        <v>6648161</v>
      </c>
      <c r="E76" s="15">
        <v>18373701851</v>
      </c>
      <c r="G76" s="15">
        <v>17136111318</v>
      </c>
      <c r="N76" s="16"/>
      <c r="O76" s="15">
        <v>6648161</v>
      </c>
      <c r="Q76" s="15">
        <v>2370</v>
      </c>
      <c r="S76" s="15">
        <v>18373701851</v>
      </c>
      <c r="U76" s="15">
        <v>15662392528</v>
      </c>
      <c r="W76" s="17">
        <v>5.1537407877261122E-3</v>
      </c>
    </row>
    <row r="77" spans="1:23" ht="56.25" x14ac:dyDescent="0.25">
      <c r="A77" s="14" t="s">
        <v>83</v>
      </c>
      <c r="C77" s="15">
        <v>0</v>
      </c>
      <c r="E77" s="15">
        <v>571</v>
      </c>
      <c r="G77" s="15">
        <v>571</v>
      </c>
      <c r="N77" s="16"/>
      <c r="O77" s="15">
        <v>0</v>
      </c>
      <c r="Q77" s="15">
        <v>6020</v>
      </c>
      <c r="S77" s="15">
        <v>571</v>
      </c>
      <c r="U77" s="15">
        <v>571</v>
      </c>
      <c r="W77" s="17">
        <v>1.8788866289302401E-10</v>
      </c>
    </row>
    <row r="78" spans="1:23" ht="37.5" x14ac:dyDescent="0.25">
      <c r="A78" s="14" t="s">
        <v>84</v>
      </c>
      <c r="C78" s="15">
        <v>1367223</v>
      </c>
      <c r="E78" s="15">
        <v>6907864129</v>
      </c>
      <c r="G78" s="15">
        <v>12041519885</v>
      </c>
      <c r="N78" s="16"/>
      <c r="O78" s="15">
        <v>1367223</v>
      </c>
      <c r="Q78" s="15">
        <v>9300</v>
      </c>
      <c r="S78" s="15">
        <v>6907864129</v>
      </c>
      <c r="U78" s="15">
        <v>12639518615</v>
      </c>
      <c r="W78" s="17">
        <v>4.1590582349979623E-3</v>
      </c>
    </row>
    <row r="79" spans="1:23" ht="18.75" x14ac:dyDescent="0.25">
      <c r="A79" s="14" t="s">
        <v>85</v>
      </c>
      <c r="C79" s="15">
        <v>4679563</v>
      </c>
      <c r="E79" s="15">
        <v>43899981924</v>
      </c>
      <c r="G79" s="15">
        <v>59867631254</v>
      </c>
      <c r="N79" s="16"/>
      <c r="O79" s="15">
        <v>4679563</v>
      </c>
      <c r="Q79" s="15">
        <v>11310</v>
      </c>
      <c r="S79" s="15">
        <v>43899981924</v>
      </c>
      <c r="U79" s="15">
        <v>52610948678</v>
      </c>
      <c r="W79" s="17">
        <v>1.7311735202527021E-2</v>
      </c>
    </row>
    <row r="80" spans="1:23" ht="18.75" x14ac:dyDescent="0.25">
      <c r="A80" s="18" t="s">
        <v>86</v>
      </c>
      <c r="C80" s="18">
        <f>SUM(C11:$C$79)</f>
        <v>385009816</v>
      </c>
      <c r="E80" s="18">
        <f>SUM(E11:$E$79)</f>
        <v>1411160208781</v>
      </c>
      <c r="G80" s="18">
        <f>SUM(G11:$G$79)</f>
        <v>3223727979853</v>
      </c>
      <c r="I80" s="18">
        <f>SUM(I11:$I$79)</f>
        <v>38407247</v>
      </c>
      <c r="J80" s="18">
        <f>SUM(J11:$J$79)</f>
        <v>355143983837</v>
      </c>
      <c r="L80" s="18">
        <f>SUM(L11:$L$79)</f>
        <v>42068670</v>
      </c>
      <c r="M80" s="18">
        <f>SUM(M11:$M$79)</f>
        <v>362739077341</v>
      </c>
      <c r="O80" s="18">
        <f>SUM(O11:$O$79)</f>
        <v>381348393</v>
      </c>
      <c r="Q80" s="18">
        <f>SUM(Q11:$Q$79)</f>
        <v>1193475</v>
      </c>
      <c r="S80" s="18">
        <f>SUM(S11:$S$79)</f>
        <v>1685735060594</v>
      </c>
      <c r="U80" s="18">
        <f>SUM(U11:$U$79)</f>
        <v>3001046918335</v>
      </c>
      <c r="W80" s="19">
        <f>SUM(W11:$W$79)</f>
        <v>0.98750033759228273</v>
      </c>
    </row>
    <row r="81" spans="3:23" ht="18.75" x14ac:dyDescent="0.25">
      <c r="C81" s="20"/>
      <c r="E81" s="20"/>
      <c r="G81" s="20"/>
      <c r="I81" s="20"/>
      <c r="J81" s="20"/>
      <c r="L81" s="20"/>
      <c r="M81" s="20"/>
      <c r="O81" s="20"/>
      <c r="Q81" s="20"/>
      <c r="S81" s="20"/>
      <c r="U81" s="20"/>
      <c r="W81" s="20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K26" sqref="K26"/>
    </sheetView>
  </sheetViews>
  <sheetFormatPr defaultRowHeight="18" x14ac:dyDescent="0.25"/>
  <cols>
    <col min="1" max="1" width="17" style="6" customWidth="1"/>
    <col min="2" max="2" width="1.42578125" style="6" customWidth="1"/>
    <col min="3" max="3" width="14.140625" style="6" customWidth="1"/>
    <col min="4" max="4" width="1.42578125" style="6" customWidth="1"/>
    <col min="5" max="5" width="14.140625" style="6" customWidth="1"/>
    <col min="6" max="6" width="1.42578125" style="6" customWidth="1"/>
    <col min="7" max="7" width="14.140625" style="6" customWidth="1"/>
    <col min="8" max="8" width="1.42578125" style="6" customWidth="1"/>
    <col min="9" max="9" width="14.140625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4.140625" style="6" customWidth="1"/>
    <col min="14" max="14" width="1.42578125" style="6" customWidth="1"/>
    <col min="15" max="15" width="14.140625" style="6" customWidth="1"/>
    <col min="16" max="16" width="1.42578125" style="6" customWidth="1"/>
    <col min="17" max="17" width="14.140625" style="6" customWidth="1"/>
    <col min="18" max="16384" width="9.140625" style="6"/>
  </cols>
  <sheetData>
    <row r="1" spans="1:17" ht="20.100000000000001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25">
      <c r="A5" s="7" t="s">
        <v>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25">
      <c r="C7" s="8" t="s">
        <v>5</v>
      </c>
      <c r="D7" s="9"/>
      <c r="E7" s="9"/>
      <c r="F7" s="9"/>
      <c r="G7" s="9"/>
      <c r="H7" s="9"/>
      <c r="I7" s="9"/>
      <c r="K7" s="8" t="s">
        <v>7</v>
      </c>
      <c r="L7" s="9"/>
      <c r="M7" s="9"/>
      <c r="N7" s="9"/>
      <c r="O7" s="9"/>
      <c r="P7" s="9"/>
      <c r="Q7" s="9"/>
    </row>
    <row r="8" spans="1:17" ht="21" x14ac:dyDescent="0.25">
      <c r="A8" s="21" t="s">
        <v>88</v>
      </c>
      <c r="C8" s="21" t="s">
        <v>89</v>
      </c>
      <c r="E8" s="21" t="s">
        <v>90</v>
      </c>
      <c r="G8" s="21" t="s">
        <v>91</v>
      </c>
      <c r="I8" s="21" t="s">
        <v>92</v>
      </c>
      <c r="K8" s="21" t="s">
        <v>89</v>
      </c>
      <c r="M8" s="21" t="s">
        <v>90</v>
      </c>
      <c r="O8" s="21" t="s">
        <v>91</v>
      </c>
      <c r="Q8" s="21" t="s">
        <v>92</v>
      </c>
    </row>
    <row r="9" spans="1:17" ht="18.75" x14ac:dyDescent="0.25">
      <c r="A9" s="18" t="s">
        <v>86</v>
      </c>
      <c r="C9" s="18">
        <f>SUM($C$8)</f>
        <v>0</v>
      </c>
      <c r="E9" s="18">
        <f>SUM($E$8)</f>
        <v>0</v>
      </c>
      <c r="I9" s="18">
        <f>SUM($I$8)</f>
        <v>0</v>
      </c>
      <c r="K9" s="18">
        <f>SUM($K$8)</f>
        <v>0</v>
      </c>
      <c r="M9" s="18">
        <f>SUM($M$8)</f>
        <v>0</v>
      </c>
      <c r="Q9" s="18">
        <f>SUM($Q$8)</f>
        <v>0</v>
      </c>
    </row>
    <row r="10" spans="1:17" ht="18.75" x14ac:dyDescent="0.25">
      <c r="C10" s="20"/>
      <c r="E10" s="20"/>
      <c r="I10" s="20"/>
      <c r="K10" s="20"/>
      <c r="M10" s="20"/>
      <c r="Q10" s="20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K17" sqref="K17"/>
    </sheetView>
  </sheetViews>
  <sheetFormatPr defaultRowHeight="18" x14ac:dyDescent="0.45"/>
  <cols>
    <col min="1" max="1" width="17" style="3" customWidth="1"/>
    <col min="2" max="2" width="1.42578125" style="3" customWidth="1"/>
    <col min="3" max="3" width="8.5703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7.140625" style="3" customWidth="1"/>
    <col min="12" max="12" width="1.42578125" style="3" customWidth="1"/>
    <col min="13" max="13" width="7.140625" style="3" customWidth="1"/>
    <col min="14" max="14" width="1.42578125" style="3" customWidth="1"/>
    <col min="15" max="15" width="11.42578125" style="3" customWidth="1"/>
    <col min="16" max="16" width="1.42578125" style="3" customWidth="1"/>
    <col min="17" max="17" width="18.42578125" style="3" customWidth="1"/>
    <col min="18" max="18" width="1.42578125" style="3" customWidth="1"/>
    <col min="19" max="19" width="18.42578125" style="3" customWidth="1"/>
    <col min="20" max="20" width="1.42578125" style="3" customWidth="1"/>
    <col min="21" max="21" width="11.42578125" style="3" customWidth="1"/>
    <col min="22" max="22" width="18.42578125" style="3" customWidth="1"/>
    <col min="23" max="23" width="1.42578125" style="3" customWidth="1"/>
    <col min="24" max="24" width="11.42578125" style="3" customWidth="1"/>
    <col min="25" max="25" width="18.42578125" style="3" customWidth="1"/>
    <col min="26" max="26" width="1.42578125" style="3" customWidth="1"/>
    <col min="27" max="27" width="11.42578125" style="3" customWidth="1"/>
    <col min="28" max="28" width="1.42578125" style="3" customWidth="1"/>
    <col min="29" max="29" width="11.42578125" style="3" customWidth="1"/>
    <col min="30" max="30" width="1.42578125" style="3" customWidth="1"/>
    <col min="31" max="31" width="18.42578125" style="3" customWidth="1"/>
    <col min="32" max="32" width="1.42578125" style="3" customWidth="1"/>
    <col min="33" max="33" width="18.42578125" style="3" customWidth="1"/>
    <col min="34" max="34" width="1.42578125" style="3" customWidth="1"/>
    <col min="35" max="35" width="8.5703125" style="3" customWidth="1"/>
    <col min="36" max="16384" width="9.140625" style="3"/>
  </cols>
  <sheetData>
    <row r="1" spans="1:35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21" x14ac:dyDescent="0.45">
      <c r="A5" s="22" t="s">
        <v>93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7" spans="1:35" ht="21" x14ac:dyDescent="0.45">
      <c r="C7" s="8" t="s">
        <v>94</v>
      </c>
      <c r="D7" s="23"/>
      <c r="E7" s="23"/>
      <c r="F7" s="23"/>
      <c r="G7" s="23"/>
      <c r="H7" s="23"/>
      <c r="I7" s="23"/>
      <c r="J7" s="23"/>
      <c r="K7" s="23"/>
      <c r="L7" s="23"/>
      <c r="M7" s="23"/>
      <c r="O7" s="8" t="s">
        <v>5</v>
      </c>
      <c r="P7" s="23"/>
      <c r="Q7" s="23"/>
      <c r="R7" s="23"/>
      <c r="S7" s="23"/>
      <c r="U7" s="8" t="s">
        <v>6</v>
      </c>
      <c r="V7" s="23"/>
      <c r="W7" s="23"/>
      <c r="X7" s="23"/>
      <c r="Y7" s="23"/>
      <c r="AA7" s="8" t="s">
        <v>7</v>
      </c>
      <c r="AB7" s="23"/>
      <c r="AC7" s="23"/>
      <c r="AD7" s="23"/>
      <c r="AE7" s="23"/>
      <c r="AF7" s="23"/>
      <c r="AG7" s="23"/>
      <c r="AH7" s="23"/>
      <c r="AI7" s="23"/>
    </row>
    <row r="8" spans="1:35" ht="18.75" x14ac:dyDescent="0.45">
      <c r="A8" s="10" t="s">
        <v>95</v>
      </c>
      <c r="C8" s="11" t="s">
        <v>96</v>
      </c>
      <c r="E8" s="11" t="s">
        <v>97</v>
      </c>
      <c r="G8" s="11" t="s">
        <v>98</v>
      </c>
      <c r="I8" s="11" t="s">
        <v>99</v>
      </c>
      <c r="K8" s="11" t="s">
        <v>100</v>
      </c>
      <c r="M8" s="11" t="s">
        <v>92</v>
      </c>
      <c r="O8" s="10" t="s">
        <v>9</v>
      </c>
      <c r="Q8" s="10" t="s">
        <v>10</v>
      </c>
      <c r="S8" s="10" t="s">
        <v>11</v>
      </c>
      <c r="U8" s="10" t="s">
        <v>12</v>
      </c>
      <c r="V8" s="2"/>
      <c r="X8" s="10" t="s">
        <v>13</v>
      </c>
      <c r="Y8" s="2"/>
      <c r="AA8" s="10" t="s">
        <v>9</v>
      </c>
      <c r="AC8" s="11" t="s">
        <v>101</v>
      </c>
      <c r="AE8" s="10" t="s">
        <v>10</v>
      </c>
      <c r="AG8" s="10" t="s">
        <v>11</v>
      </c>
      <c r="AI8" s="11" t="s">
        <v>15</v>
      </c>
    </row>
    <row r="9" spans="1:35" ht="18.75" x14ac:dyDescent="0.45">
      <c r="A9" s="12"/>
      <c r="C9" s="12"/>
      <c r="E9" s="12"/>
      <c r="G9" s="12"/>
      <c r="I9" s="12"/>
      <c r="K9" s="12"/>
      <c r="M9" s="12"/>
      <c r="O9" s="12"/>
      <c r="Q9" s="12"/>
      <c r="S9" s="12"/>
      <c r="U9" s="13" t="s">
        <v>9</v>
      </c>
      <c r="V9" s="13" t="s">
        <v>10</v>
      </c>
      <c r="X9" s="13" t="s">
        <v>9</v>
      </c>
      <c r="Y9" s="13" t="s">
        <v>16</v>
      </c>
      <c r="AA9" s="12"/>
      <c r="AC9" s="12"/>
      <c r="AE9" s="12"/>
      <c r="AG9" s="12"/>
      <c r="AI9" s="12"/>
    </row>
    <row r="10" spans="1:35" ht="18.75" x14ac:dyDescent="0.45">
      <c r="A10" s="18" t="s">
        <v>86</v>
      </c>
      <c r="O10" s="18">
        <f>SUM($O$9)</f>
        <v>0</v>
      </c>
      <c r="Q10" s="18">
        <f>SUM($Q$9)</f>
        <v>0</v>
      </c>
      <c r="S10" s="18">
        <f>SUM($S$9)</f>
        <v>0</v>
      </c>
      <c r="U10" s="18">
        <f>SUM($U$9)</f>
        <v>0</v>
      </c>
      <c r="V10" s="18">
        <f>SUM($V$9)</f>
        <v>0</v>
      </c>
      <c r="X10" s="18">
        <f>SUM($X$9)</f>
        <v>0</v>
      </c>
      <c r="Y10" s="18">
        <f>SUM($Y$9)</f>
        <v>0</v>
      </c>
      <c r="AA10" s="18">
        <f>SUM($AA$9)</f>
        <v>0</v>
      </c>
      <c r="AC10" s="18">
        <f>SUM($AC$9)</f>
        <v>0</v>
      </c>
      <c r="AE10" s="18">
        <f>SUM($AE$9)</f>
        <v>0</v>
      </c>
      <c r="AG10" s="18">
        <f>SUM($AG$9)</f>
        <v>0</v>
      </c>
      <c r="AI10" s="19">
        <f>SUM($AI$9)</f>
        <v>0</v>
      </c>
    </row>
    <row r="11" spans="1:35" ht="18.75" x14ac:dyDescent="0.45">
      <c r="O11" s="20"/>
      <c r="Q11" s="20"/>
      <c r="S11" s="20"/>
      <c r="U11" s="20"/>
      <c r="V11" s="20"/>
      <c r="X11" s="20"/>
      <c r="Y11" s="20"/>
      <c r="AA11" s="20"/>
      <c r="AC11" s="20"/>
      <c r="AE11" s="20"/>
      <c r="AG11" s="20"/>
      <c r="AI11" s="20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M19" sqref="M19"/>
    </sheetView>
  </sheetViews>
  <sheetFormatPr defaultRowHeight="18" x14ac:dyDescent="0.45"/>
  <cols>
    <col min="1" max="1" width="28.425781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4.140625" style="3" customWidth="1"/>
    <col min="8" max="8" width="1.42578125" style="3" customWidth="1"/>
    <col min="9" max="9" width="8.5703125" style="3" customWidth="1"/>
    <col min="10" max="10" width="1.42578125" style="3" customWidth="1"/>
    <col min="11" max="11" width="21.28515625" style="3" customWidth="1"/>
    <col min="12" max="12" width="1.42578125" style="3" customWidth="1"/>
    <col min="13" max="13" width="28.42578125" style="3" customWidth="1"/>
    <col min="14" max="16384" width="9.140625" style="3"/>
  </cols>
  <sheetData>
    <row r="1" spans="1:13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13" ht="21" x14ac:dyDescent="0.45">
      <c r="A5" s="22" t="s">
        <v>102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x14ac:dyDescent="0.45">
      <c r="A6" s="22" t="s">
        <v>103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8" spans="1:13" ht="21" x14ac:dyDescent="0.45">
      <c r="C8" s="8" t="s">
        <v>7</v>
      </c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ht="42" x14ac:dyDescent="0.45">
      <c r="A9" s="21" t="s">
        <v>104</v>
      </c>
      <c r="C9" s="21" t="s">
        <v>9</v>
      </c>
      <c r="E9" s="21" t="s">
        <v>105</v>
      </c>
      <c r="G9" s="21" t="s">
        <v>106</v>
      </c>
      <c r="I9" s="21" t="s">
        <v>107</v>
      </c>
      <c r="K9" s="24" t="s">
        <v>108</v>
      </c>
      <c r="M9" s="21" t="s">
        <v>109</v>
      </c>
    </row>
    <row r="10" spans="1:13" ht="18.75" x14ac:dyDescent="0.45">
      <c r="A10" s="18" t="s">
        <v>86</v>
      </c>
      <c r="K10" s="18">
        <f>SUM($K$9)</f>
        <v>0</v>
      </c>
    </row>
    <row r="11" spans="1:13" ht="18.75" x14ac:dyDescent="0.45">
      <c r="K11" s="20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K22" sqref="K22"/>
    </sheetView>
  </sheetViews>
  <sheetFormatPr defaultRowHeight="18" x14ac:dyDescent="0.45"/>
  <cols>
    <col min="1" max="1" width="21.28515625" style="3" customWidth="1"/>
    <col min="2" max="2" width="1.42578125" style="3" customWidth="1"/>
    <col min="3" max="3" width="18.42578125" style="3" customWidth="1"/>
    <col min="4" max="4" width="1.42578125" style="3" customWidth="1"/>
    <col min="5" max="5" width="10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8.425781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8.42578125" style="3" customWidth="1"/>
    <col min="18" max="18" width="1.42578125" style="3" customWidth="1"/>
    <col min="19" max="19" width="10.7109375" style="3" customWidth="1"/>
    <col min="20" max="16384" width="9.140625" style="3"/>
  </cols>
  <sheetData>
    <row r="1" spans="1:1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22" t="s">
        <v>110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C7" s="8" t="s">
        <v>111</v>
      </c>
      <c r="D7" s="23"/>
      <c r="E7" s="23"/>
      <c r="F7" s="23"/>
      <c r="G7" s="23"/>
      <c r="H7" s="23"/>
      <c r="I7" s="23"/>
      <c r="K7" s="21" t="s">
        <v>5</v>
      </c>
      <c r="M7" s="8" t="s">
        <v>6</v>
      </c>
      <c r="N7" s="23"/>
      <c r="O7" s="23"/>
      <c r="Q7" s="8" t="s">
        <v>7</v>
      </c>
      <c r="R7" s="23"/>
      <c r="S7" s="23"/>
    </row>
    <row r="8" spans="1:19" ht="63" x14ac:dyDescent="0.45">
      <c r="A8" s="21" t="s">
        <v>112</v>
      </c>
      <c r="C8" s="21" t="s">
        <v>113</v>
      </c>
      <c r="E8" s="21" t="s">
        <v>114</v>
      </c>
      <c r="G8" s="24" t="s">
        <v>115</v>
      </c>
      <c r="I8" s="24" t="s">
        <v>116</v>
      </c>
      <c r="K8" s="21" t="s">
        <v>117</v>
      </c>
      <c r="M8" s="21" t="s">
        <v>118</v>
      </c>
      <c r="O8" s="21" t="s">
        <v>119</v>
      </c>
      <c r="Q8" s="21" t="s">
        <v>117</v>
      </c>
      <c r="S8" s="24" t="s">
        <v>15</v>
      </c>
    </row>
    <row r="9" spans="1:19" ht="37.5" x14ac:dyDescent="0.45">
      <c r="A9" s="25" t="s">
        <v>120</v>
      </c>
      <c r="C9" s="16" t="s">
        <v>121</v>
      </c>
      <c r="E9" s="14" t="s">
        <v>122</v>
      </c>
      <c r="G9" s="16" t="s">
        <v>123</v>
      </c>
      <c r="I9" s="16" t="s">
        <v>124</v>
      </c>
      <c r="K9" s="15">
        <v>15240154692</v>
      </c>
      <c r="M9" s="15">
        <v>62442708848</v>
      </c>
      <c r="O9" s="15">
        <v>64216678221</v>
      </c>
      <c r="Q9" s="15">
        <v>13466185319</v>
      </c>
      <c r="S9" s="17">
        <v>4.431074525142872E-3</v>
      </c>
    </row>
    <row r="10" spans="1:19" ht="18.75" x14ac:dyDescent="0.45">
      <c r="A10" s="25" t="s">
        <v>125</v>
      </c>
      <c r="C10" s="16" t="s">
        <v>126</v>
      </c>
      <c r="E10" s="14" t="s">
        <v>127</v>
      </c>
      <c r="G10" s="16" t="s">
        <v>128</v>
      </c>
      <c r="I10" s="16" t="s">
        <v>124</v>
      </c>
      <c r="K10" s="15">
        <v>118219310</v>
      </c>
      <c r="M10" s="15">
        <v>64933</v>
      </c>
      <c r="O10" s="15">
        <v>504000</v>
      </c>
      <c r="Q10" s="15">
        <v>117780243</v>
      </c>
      <c r="S10" s="17">
        <v>3.875581851573634E-5</v>
      </c>
    </row>
    <row r="11" spans="1:19" ht="18.75" x14ac:dyDescent="0.45">
      <c r="A11" s="25" t="s">
        <v>129</v>
      </c>
      <c r="C11" s="16" t="s">
        <v>130</v>
      </c>
      <c r="E11" s="14" t="s">
        <v>122</v>
      </c>
      <c r="G11" s="16" t="s">
        <v>131</v>
      </c>
      <c r="I11" s="16" t="s">
        <v>124</v>
      </c>
      <c r="K11" s="15">
        <v>2815138</v>
      </c>
      <c r="M11" s="15">
        <v>0</v>
      </c>
      <c r="O11" s="15">
        <v>504000</v>
      </c>
      <c r="Q11" s="15">
        <v>2311138</v>
      </c>
      <c r="S11" s="17">
        <v>7.6048446336472459E-7</v>
      </c>
    </row>
    <row r="12" spans="1:19" ht="18.75" x14ac:dyDescent="0.45">
      <c r="A12" s="25" t="s">
        <v>129</v>
      </c>
      <c r="C12" s="16" t="s">
        <v>132</v>
      </c>
      <c r="E12" s="14" t="s">
        <v>122</v>
      </c>
      <c r="G12" s="16" t="s">
        <v>133</v>
      </c>
      <c r="I12" s="16" t="s">
        <v>124</v>
      </c>
      <c r="K12" s="15">
        <v>8434349</v>
      </c>
      <c r="P12" s="16"/>
      <c r="Q12" s="15">
        <v>8434349</v>
      </c>
      <c r="S12" s="17">
        <v>2.7753389772033525E-6</v>
      </c>
    </row>
    <row r="13" spans="1:19" ht="18.75" x14ac:dyDescent="0.45">
      <c r="A13" s="18" t="s">
        <v>86</v>
      </c>
      <c r="K13" s="18">
        <f>SUM(K9:$K$12)</f>
        <v>15369623489</v>
      </c>
      <c r="M13" s="18">
        <f>SUM(M9:$M$12)</f>
        <v>62442773781</v>
      </c>
      <c r="O13" s="18">
        <f>SUM(O9:$O$12)</f>
        <v>64217686221</v>
      </c>
      <c r="Q13" s="18">
        <f>SUM(Q9:$Q$12)</f>
        <v>13594711049</v>
      </c>
      <c r="S13" s="19">
        <f>SUM(S9:$S$12)</f>
        <v>4.4733661670991768E-3</v>
      </c>
    </row>
    <row r="14" spans="1:19" ht="18.75" x14ac:dyDescent="0.45">
      <c r="K14" s="20"/>
      <c r="M14" s="20"/>
      <c r="O14" s="20"/>
      <c r="Q14" s="20"/>
      <c r="S14" s="20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G27" sqref="G27"/>
    </sheetView>
  </sheetViews>
  <sheetFormatPr defaultRowHeight="18" x14ac:dyDescent="0.45"/>
  <cols>
    <col min="1" max="1" width="17" style="3" customWidth="1"/>
    <col min="2" max="2" width="1.42578125" style="3" customWidth="1"/>
    <col min="3" max="3" width="11.42578125" style="3" customWidth="1"/>
    <col min="4" max="4" width="1.42578125" style="3" customWidth="1"/>
    <col min="5" max="5" width="7.140625" style="3" customWidth="1"/>
    <col min="6" max="6" width="1.42578125" style="3" customWidth="1"/>
    <col min="7" max="7" width="7.1406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1.4257812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1.42578125" style="3" customWidth="1"/>
    <col min="18" max="18" width="14.140625" style="3" customWidth="1"/>
    <col min="19" max="19" width="1.42578125" style="3" customWidth="1"/>
    <col min="20" max="20" width="11.42578125" style="3" customWidth="1"/>
    <col min="21" max="21" width="14.140625" style="3" customWidth="1"/>
    <col min="22" max="22" width="1.42578125" style="3" customWidth="1"/>
    <col min="23" max="23" width="11.42578125" style="3" customWidth="1"/>
    <col min="24" max="24" width="1.42578125" style="3" customWidth="1"/>
    <col min="25" max="25" width="17" style="3" customWidth="1"/>
    <col min="26" max="26" width="1.42578125" style="3" customWidth="1"/>
    <col min="27" max="27" width="17" style="3" customWidth="1"/>
    <col min="28" max="28" width="1.42578125" style="3" customWidth="1"/>
    <col min="29" max="29" width="8.5703125" style="3" customWidth="1"/>
    <col min="30" max="16384" width="9.140625" style="3"/>
  </cols>
  <sheetData>
    <row r="1" spans="1:2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0.100000000000001" customHeight="1" x14ac:dyDescent="0.4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5" spans="1:29" ht="21" x14ac:dyDescent="0.45">
      <c r="A5" s="22" t="s">
        <v>134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7" spans="1:29" ht="21" x14ac:dyDescent="0.45">
      <c r="K7" s="21" t="s">
        <v>5</v>
      </c>
      <c r="M7" s="8" t="s">
        <v>6</v>
      </c>
      <c r="N7" s="23"/>
      <c r="O7" s="23"/>
      <c r="P7" s="23"/>
      <c r="Q7" s="23"/>
      <c r="R7" s="23"/>
      <c r="S7" s="23"/>
      <c r="T7" s="23"/>
      <c r="U7" s="23"/>
      <c r="W7" s="8" t="s">
        <v>7</v>
      </c>
      <c r="X7" s="23"/>
      <c r="Y7" s="23"/>
      <c r="Z7" s="23"/>
      <c r="AA7" s="23"/>
      <c r="AB7" s="23"/>
      <c r="AC7" s="23"/>
    </row>
    <row r="8" spans="1:29" ht="18.75" x14ac:dyDescent="0.45">
      <c r="A8" s="10" t="s">
        <v>135</v>
      </c>
      <c r="C8" s="11" t="s">
        <v>99</v>
      </c>
      <c r="E8" s="11" t="s">
        <v>116</v>
      </c>
      <c r="G8" s="11" t="s">
        <v>136</v>
      </c>
      <c r="I8" s="11" t="s">
        <v>97</v>
      </c>
      <c r="K8" s="10" t="s">
        <v>9</v>
      </c>
      <c r="M8" s="10" t="s">
        <v>10</v>
      </c>
      <c r="O8" s="10" t="s">
        <v>11</v>
      </c>
      <c r="Q8" s="10" t="s">
        <v>12</v>
      </c>
      <c r="R8" s="2"/>
      <c r="T8" s="10" t="s">
        <v>13</v>
      </c>
      <c r="U8" s="2"/>
      <c r="W8" s="10" t="s">
        <v>9</v>
      </c>
      <c r="Y8" s="10" t="s">
        <v>10</v>
      </c>
      <c r="AA8" s="10" t="s">
        <v>11</v>
      </c>
      <c r="AC8" s="11" t="s">
        <v>15</v>
      </c>
    </row>
    <row r="9" spans="1:29" ht="18.75" x14ac:dyDescent="0.45">
      <c r="A9" s="12"/>
      <c r="C9" s="12"/>
      <c r="E9" s="12"/>
      <c r="G9" s="12"/>
      <c r="I9" s="12"/>
      <c r="K9" s="12"/>
      <c r="M9" s="12"/>
      <c r="O9" s="12"/>
      <c r="Q9" s="13" t="s">
        <v>9</v>
      </c>
      <c r="R9" s="13" t="s">
        <v>10</v>
      </c>
      <c r="T9" s="13" t="s">
        <v>9</v>
      </c>
      <c r="U9" s="13" t="s">
        <v>16</v>
      </c>
      <c r="W9" s="12"/>
      <c r="Y9" s="12"/>
      <c r="AA9" s="12"/>
      <c r="AC9" s="12"/>
    </row>
    <row r="10" spans="1:29" ht="18.75" x14ac:dyDescent="0.45">
      <c r="A10" s="18" t="s">
        <v>86</v>
      </c>
      <c r="K10" s="18">
        <f>SUM($K$9)</f>
        <v>0</v>
      </c>
      <c r="M10" s="18">
        <f>SUM($M$9)</f>
        <v>0</v>
      </c>
      <c r="O10" s="18">
        <f>SUM($O$9)</f>
        <v>0</v>
      </c>
      <c r="Q10" s="18">
        <f>SUM($Q$9)</f>
        <v>0</v>
      </c>
      <c r="R10" s="18">
        <f>SUM($R$9)</f>
        <v>0</v>
      </c>
      <c r="T10" s="18">
        <f>SUM($T$9)</f>
        <v>0</v>
      </c>
      <c r="U10" s="18">
        <f>SUM($U$9)</f>
        <v>0</v>
      </c>
      <c r="W10" s="18">
        <f>SUM($W$9)</f>
        <v>0</v>
      </c>
      <c r="Y10" s="18">
        <f>SUM($Y$9)</f>
        <v>0</v>
      </c>
      <c r="AA10" s="18">
        <f>SUM($AA$9)</f>
        <v>0</v>
      </c>
      <c r="AC10" s="19">
        <f>SUM($AC$9)</f>
        <v>0</v>
      </c>
    </row>
    <row r="11" spans="1:29" ht="18.75" x14ac:dyDescent="0.45">
      <c r="K11" s="20"/>
      <c r="M11" s="20"/>
      <c r="O11" s="20"/>
      <c r="Q11" s="20"/>
      <c r="R11" s="20"/>
      <c r="T11" s="20"/>
      <c r="U11" s="20"/>
      <c r="W11" s="20"/>
      <c r="Y11" s="20"/>
      <c r="AA11" s="20"/>
      <c r="AC11" s="20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tabSelected="1" workbookViewId="0">
      <selection activeCell="E20" sqref="E20"/>
    </sheetView>
  </sheetViews>
  <sheetFormatPr defaultRowHeight="18" x14ac:dyDescent="0.45"/>
  <cols>
    <col min="1" max="1" width="49.710937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21.285156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6384" width="9.140625" style="3"/>
  </cols>
  <sheetData>
    <row r="1" spans="1: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</row>
    <row r="2" spans="1:9" ht="20.100000000000001" customHeight="1" x14ac:dyDescent="0.45">
      <c r="A2" s="4" t="s">
        <v>137</v>
      </c>
      <c r="B2" s="2"/>
      <c r="C2" s="2"/>
      <c r="D2" s="2"/>
      <c r="E2" s="2"/>
      <c r="F2" s="2"/>
      <c r="G2" s="2"/>
      <c r="H2" s="2"/>
      <c r="I2" s="2"/>
    </row>
    <row r="3" spans="1: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</row>
    <row r="5" spans="1:9" ht="21" x14ac:dyDescent="0.45">
      <c r="A5" s="22" t="s">
        <v>138</v>
      </c>
      <c r="B5" s="2"/>
      <c r="C5" s="2"/>
      <c r="D5" s="2"/>
      <c r="E5" s="2"/>
      <c r="F5" s="2"/>
      <c r="G5" s="2"/>
      <c r="H5" s="2"/>
      <c r="I5" s="2"/>
    </row>
    <row r="7" spans="1:9" ht="42" x14ac:dyDescent="0.45">
      <c r="A7" s="21" t="s">
        <v>139</v>
      </c>
      <c r="C7" s="21" t="s">
        <v>140</v>
      </c>
      <c r="E7" s="21" t="s">
        <v>117</v>
      </c>
      <c r="G7" s="24" t="s">
        <v>141</v>
      </c>
      <c r="I7" s="24" t="s">
        <v>142</v>
      </c>
    </row>
    <row r="8" spans="1:9" ht="21" x14ac:dyDescent="0.45">
      <c r="A8" s="26" t="s">
        <v>143</v>
      </c>
      <c r="C8" s="16" t="s">
        <v>144</v>
      </c>
      <c r="E8" s="15">
        <v>232854184536</v>
      </c>
      <c r="G8" s="17">
        <f>E8/233835538329</f>
        <v>0.9958032307663206</v>
      </c>
      <c r="I8" s="17">
        <f>E8/3039033815069</f>
        <v>7.6621123260095458E-2</v>
      </c>
    </row>
    <row r="9" spans="1:9" ht="21" x14ac:dyDescent="0.45">
      <c r="A9" s="26" t="s">
        <v>145</v>
      </c>
      <c r="C9" s="16" t="s">
        <v>146</v>
      </c>
      <c r="E9" s="15">
        <v>0</v>
      </c>
      <c r="G9" s="17">
        <f>E9/233835538329</f>
        <v>0</v>
      </c>
      <c r="I9" s="17">
        <f>E9/3039033815069</f>
        <v>0</v>
      </c>
    </row>
    <row r="10" spans="1:9" ht="21" x14ac:dyDescent="0.45">
      <c r="A10" s="26" t="s">
        <v>147</v>
      </c>
      <c r="C10" s="16" t="s">
        <v>148</v>
      </c>
      <c r="E10" s="15">
        <v>136744</v>
      </c>
      <c r="G10" s="17">
        <f>E10/233835538329</f>
        <v>5.8478707290251604E-7</v>
      </c>
      <c r="I10" s="17">
        <f>E10/3039033815069</f>
        <v>4.4995879717414492E-8</v>
      </c>
    </row>
    <row r="11" spans="1:9" ht="21" x14ac:dyDescent="0.45">
      <c r="A11" s="26" t="s">
        <v>149</v>
      </c>
      <c r="C11" s="16" t="s">
        <v>150</v>
      </c>
      <c r="E11" s="15">
        <v>981217049</v>
      </c>
      <c r="G11" s="17">
        <f>E11/233835538329</f>
        <v>4.1961844466064666E-3</v>
      </c>
      <c r="I11" s="17">
        <f>E11/3039033815069</f>
        <v>3.228713823895776E-4</v>
      </c>
    </row>
    <row r="12" spans="1:9" ht="21" x14ac:dyDescent="0.45">
      <c r="A12" s="21" t="s">
        <v>86</v>
      </c>
      <c r="E12" s="18">
        <f>SUM(E8:$E$11)</f>
        <v>233835538329</v>
      </c>
      <c r="G12" s="19">
        <f>SUM(G8:$G$11)</f>
        <v>1</v>
      </c>
      <c r="I12" s="19">
        <f>SUM(I8:$I$11)</f>
        <v>7.6944039638364756E-2</v>
      </c>
    </row>
    <row r="13" spans="1:9" ht="18.75" x14ac:dyDescent="0.45">
      <c r="E13" s="20"/>
      <c r="G13" s="20"/>
      <c r="I13" s="20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7"/>
  <sheetViews>
    <sheetView rightToLeft="1" workbookViewId="0">
      <selection activeCell="G21" sqref="G21"/>
    </sheetView>
  </sheetViews>
  <sheetFormatPr defaultRowHeight="18" x14ac:dyDescent="0.45"/>
  <cols>
    <col min="1" max="1" width="17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2.710937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8.425781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4.140625" style="3" customWidth="1"/>
    <col min="18" max="18" width="1.42578125" style="3" customWidth="1"/>
    <col min="19" max="19" width="18.42578125" style="3" customWidth="1"/>
    <col min="20" max="16384" width="9.140625" style="3"/>
  </cols>
  <sheetData>
    <row r="1" spans="1:19" ht="20.100000000000001" customHeight="1" x14ac:dyDescent="0.4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45">
      <c r="A2" s="4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4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45">
      <c r="A5" s="22" t="s">
        <v>151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45">
      <c r="C7" s="8" t="s">
        <v>152</v>
      </c>
      <c r="D7" s="23"/>
      <c r="E7" s="23"/>
      <c r="F7" s="23"/>
      <c r="G7" s="23"/>
      <c r="I7" s="8" t="s">
        <v>153</v>
      </c>
      <c r="J7" s="23"/>
      <c r="K7" s="23"/>
      <c r="L7" s="23"/>
      <c r="M7" s="23"/>
      <c r="O7" s="8" t="s">
        <v>7</v>
      </c>
      <c r="P7" s="23"/>
      <c r="Q7" s="23"/>
      <c r="R7" s="23"/>
      <c r="S7" s="23"/>
    </row>
    <row r="8" spans="1:19" ht="63" x14ac:dyDescent="0.45">
      <c r="A8" s="21" t="s">
        <v>88</v>
      </c>
      <c r="C8" s="24" t="s">
        <v>154</v>
      </c>
      <c r="E8" s="24" t="s">
        <v>155</v>
      </c>
      <c r="G8" s="24" t="s">
        <v>156</v>
      </c>
      <c r="I8" s="24" t="s">
        <v>157</v>
      </c>
      <c r="K8" s="24" t="s">
        <v>158</v>
      </c>
      <c r="M8" s="24" t="s">
        <v>159</v>
      </c>
      <c r="O8" s="24" t="s">
        <v>157</v>
      </c>
      <c r="Q8" s="24" t="s">
        <v>158</v>
      </c>
      <c r="S8" s="24" t="s">
        <v>159</v>
      </c>
    </row>
    <row r="9" spans="1:19" ht="37.5" x14ac:dyDescent="0.45">
      <c r="A9" s="14" t="s">
        <v>29</v>
      </c>
      <c r="C9" s="16" t="s">
        <v>160</v>
      </c>
      <c r="E9" s="15">
        <v>1404133</v>
      </c>
      <c r="G9" s="15">
        <v>33</v>
      </c>
      <c r="N9" s="16"/>
      <c r="O9" s="15">
        <v>46336389</v>
      </c>
      <c r="Q9" s="15">
        <v>0</v>
      </c>
      <c r="S9" s="15">
        <v>46336389</v>
      </c>
    </row>
    <row r="10" spans="1:19" ht="18.75" x14ac:dyDescent="0.45">
      <c r="A10" s="14" t="s">
        <v>34</v>
      </c>
      <c r="C10" s="16" t="s">
        <v>161</v>
      </c>
      <c r="E10" s="15">
        <v>41057</v>
      </c>
      <c r="G10" s="15">
        <v>4100</v>
      </c>
      <c r="N10" s="16"/>
      <c r="O10" s="15">
        <v>168333700</v>
      </c>
      <c r="Q10" s="15">
        <v>-16812614</v>
      </c>
      <c r="S10" s="15">
        <v>151521086</v>
      </c>
    </row>
    <row r="11" spans="1:19" ht="18.75" x14ac:dyDescent="0.45">
      <c r="A11" s="14" t="s">
        <v>43</v>
      </c>
      <c r="C11" s="16" t="s">
        <v>162</v>
      </c>
      <c r="E11" s="15">
        <v>5970000</v>
      </c>
      <c r="G11" s="15">
        <v>2350</v>
      </c>
      <c r="N11" s="16"/>
      <c r="O11" s="15">
        <v>14029500000</v>
      </c>
      <c r="Q11" s="15">
        <v>0</v>
      </c>
      <c r="S11" s="15">
        <v>14029500000</v>
      </c>
    </row>
    <row r="12" spans="1:19" ht="18.75" x14ac:dyDescent="0.45">
      <c r="A12" s="14" t="s">
        <v>48</v>
      </c>
      <c r="C12" s="16" t="s">
        <v>163</v>
      </c>
      <c r="E12" s="15">
        <v>3778</v>
      </c>
      <c r="G12" s="15">
        <v>1180</v>
      </c>
      <c r="N12" s="16"/>
      <c r="O12" s="15">
        <v>4458040</v>
      </c>
      <c r="Q12" s="15">
        <v>-86825</v>
      </c>
      <c r="S12" s="15">
        <v>4371215</v>
      </c>
    </row>
    <row r="13" spans="1:19" ht="18.75" x14ac:dyDescent="0.45">
      <c r="A13" s="14" t="s">
        <v>56</v>
      </c>
      <c r="C13" s="16" t="s">
        <v>164</v>
      </c>
      <c r="E13" s="15">
        <v>600000</v>
      </c>
      <c r="G13" s="15">
        <v>1256</v>
      </c>
      <c r="I13" s="15">
        <v>753600000</v>
      </c>
      <c r="K13" s="15">
        <v>-103330496</v>
      </c>
      <c r="M13" s="15">
        <v>650269504</v>
      </c>
      <c r="O13" s="15">
        <v>753600000</v>
      </c>
      <c r="Q13" s="15">
        <v>-103330496</v>
      </c>
      <c r="S13" s="15">
        <v>650269504</v>
      </c>
    </row>
    <row r="14" spans="1:19" ht="18.75" x14ac:dyDescent="0.45">
      <c r="A14" s="14" t="s">
        <v>70</v>
      </c>
      <c r="C14" s="16" t="s">
        <v>165</v>
      </c>
      <c r="E14" s="15">
        <v>1200000</v>
      </c>
      <c r="G14" s="15">
        <v>11</v>
      </c>
      <c r="I14" s="15">
        <v>13200000</v>
      </c>
      <c r="K14" s="15">
        <v>-1769395</v>
      </c>
      <c r="M14" s="15">
        <v>11430605</v>
      </c>
      <c r="O14" s="15">
        <v>13200000</v>
      </c>
      <c r="Q14" s="15">
        <v>-1769395</v>
      </c>
      <c r="S14" s="15">
        <v>11430605</v>
      </c>
    </row>
    <row r="15" spans="1:19" ht="18.75" x14ac:dyDescent="0.45">
      <c r="A15" s="14" t="s">
        <v>75</v>
      </c>
      <c r="C15" s="16" t="s">
        <v>166</v>
      </c>
      <c r="E15" s="15">
        <v>1897609</v>
      </c>
      <c r="G15" s="15">
        <v>1300</v>
      </c>
      <c r="I15" s="15">
        <v>2466891700</v>
      </c>
      <c r="K15" s="15">
        <v>0</v>
      </c>
      <c r="M15" s="15">
        <v>2466891700</v>
      </c>
      <c r="O15" s="15">
        <v>2466891700</v>
      </c>
      <c r="Q15" s="15">
        <v>0</v>
      </c>
      <c r="S15" s="15">
        <v>2466891700</v>
      </c>
    </row>
    <row r="16" spans="1:19" ht="18.75" x14ac:dyDescent="0.45">
      <c r="A16" s="18" t="s">
        <v>86</v>
      </c>
      <c r="I16" s="18">
        <f>SUM(I9:$I$15)</f>
        <v>3233691700</v>
      </c>
      <c r="K16" s="18">
        <f>SUM(K9:$K$15)</f>
        <v>-105099891</v>
      </c>
      <c r="M16" s="18">
        <f>SUM(M9:$M$15)</f>
        <v>3128591809</v>
      </c>
      <c r="O16" s="18">
        <f>SUM(O9:$O$15)</f>
        <v>17482319829</v>
      </c>
      <c r="Q16" s="18">
        <f>SUM(Q9:$Q$15)</f>
        <v>-121999330</v>
      </c>
      <c r="S16" s="18">
        <f>SUM(S9:$S$15)</f>
        <v>17360320499</v>
      </c>
    </row>
    <row r="17" spans="9:19" ht="18.75" x14ac:dyDescent="0.45">
      <c r="I17" s="20"/>
      <c r="K17" s="20"/>
      <c r="M17" s="20"/>
      <c r="O17" s="20"/>
      <c r="Q17" s="20"/>
      <c r="S17" s="20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2023-07-01T13:40:57Z</dcterms:created>
  <dcterms:modified xsi:type="dcterms:W3CDTF">2023-07-01T13:42:55Z</dcterms:modified>
</cp:coreProperties>
</file>