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yasini\Desktop\"/>
    </mc:Choice>
  </mc:AlternateContent>
  <xr:revisionPtr revIDLastSave="0" documentId="13_ncr:1_{D6163EBC-1088-4AD0-BE28-543E2FAE4C37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91029"/>
</workbook>
</file>

<file path=xl/calcChain.xml><?xml version="1.0" encoding="utf-8"?>
<calcChain xmlns="http://schemas.openxmlformats.org/spreadsheetml/2006/main">
  <c r="E10" i="16" l="1"/>
  <c r="C10" i="16"/>
  <c r="I10" i="15"/>
  <c r="K9" i="15" s="1"/>
  <c r="K10" i="15" s="1"/>
  <c r="G10" i="15"/>
  <c r="E10" i="15"/>
  <c r="Q9" i="14"/>
  <c r="O9" i="14"/>
  <c r="M9" i="14"/>
  <c r="K9" i="14"/>
  <c r="I9" i="14"/>
  <c r="G9" i="14"/>
  <c r="E9" i="14"/>
  <c r="C9" i="14"/>
  <c r="U98" i="13"/>
  <c r="S98" i="13"/>
  <c r="Q98" i="13"/>
  <c r="O98" i="13"/>
  <c r="M98" i="13"/>
  <c r="K98" i="13"/>
  <c r="I98" i="13"/>
  <c r="G98" i="13"/>
  <c r="E98" i="13"/>
  <c r="C98" i="13"/>
  <c r="Q81" i="12"/>
  <c r="O81" i="12"/>
  <c r="M81" i="12"/>
  <c r="K81" i="12"/>
  <c r="I81" i="12"/>
  <c r="G81" i="12"/>
  <c r="E81" i="12"/>
  <c r="C81" i="12"/>
  <c r="Q43" i="11"/>
  <c r="O43" i="11"/>
  <c r="M43" i="11"/>
  <c r="K43" i="11"/>
  <c r="I43" i="11"/>
  <c r="G43" i="11"/>
  <c r="E43" i="11"/>
  <c r="C43" i="11"/>
  <c r="S10" i="10"/>
  <c r="Q10" i="10"/>
  <c r="O10" i="10"/>
  <c r="M10" i="10"/>
  <c r="K10" i="10"/>
  <c r="I10" i="10"/>
  <c r="S48" i="9"/>
  <c r="Q48" i="9"/>
  <c r="O48" i="9"/>
  <c r="M48" i="9"/>
  <c r="K48" i="9"/>
  <c r="I48" i="9"/>
  <c r="E12" i="8"/>
  <c r="I11" i="8"/>
  <c r="G11" i="8"/>
  <c r="I10" i="8"/>
  <c r="G10" i="8"/>
  <c r="I9" i="8"/>
  <c r="G9" i="8"/>
  <c r="I8" i="8"/>
  <c r="I12" i="8" s="1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3" i="6"/>
  <c r="Q13" i="6"/>
  <c r="O13" i="6"/>
  <c r="M13" i="6"/>
  <c r="K13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81" i="2"/>
  <c r="U81" i="2"/>
  <c r="S81" i="2"/>
  <c r="Q81" i="2"/>
  <c r="O81" i="2"/>
  <c r="M81" i="2"/>
  <c r="L81" i="2"/>
  <c r="J81" i="2"/>
  <c r="I81" i="2"/>
  <c r="G81" i="2"/>
  <c r="E81" i="2"/>
  <c r="C81" i="2"/>
</calcChain>
</file>

<file path=xl/sharedStrings.xml><?xml version="1.0" encoding="utf-8"?>
<sst xmlns="http://schemas.openxmlformats.org/spreadsheetml/2006/main" count="646" uniqueCount="245">
  <si>
    <t>‫صندوق سرمايه ‌گذاري مشترك بورسيران</t>
  </si>
  <si>
    <t>‫صورت وضعیت پورتفوی</t>
  </si>
  <si>
    <t>‫برای ماه منتهی به 1402/04/31</t>
  </si>
  <si>
    <t>‫1- سرمایه گذاری ها</t>
  </si>
  <si>
    <t>‫1-1- سرمایه گذاری در سهام و حق تقدم سهام</t>
  </si>
  <si>
    <t>‫1402/03/31</t>
  </si>
  <si>
    <t>‫تغییرات طی دوره</t>
  </si>
  <si>
    <t>‫1402/04/31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</si>
  <si>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</si>
  <si>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</si>
  <si>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</si>
  <si>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</si>
  <si>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</si>
  <si>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</si>
  <si>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</si>
  <si>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</si>
  <si>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</si>
  <si>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‫اختيارخ شپنا-4350-1401/08/29</t>
  </si>
  <si>
    <t>‫اختيارخ شپنا-5350-1401/08/29</t>
  </si>
  <si>
    <t>‫اقتصاد نوين</t>
  </si>
  <si>
    <t>‫ايران خودرو</t>
  </si>
  <si>
    <t>‫ايران خودرو ديزل</t>
  </si>
  <si>
    <t>‫باما</t>
  </si>
  <si>
    <t>‫بانك خاورميانه</t>
  </si>
  <si>
    <t>‫بانك صادرات</t>
  </si>
  <si>
    <t>‫بانك ملت</t>
  </si>
  <si>
    <t>‫بانک سامان</t>
  </si>
  <si>
    <t>‫بيمه آسيا</t>
  </si>
  <si>
    <t>‫بين المللي توسعه ص. معادن غدير</t>
  </si>
  <si>
    <t>‫بیمه کوثر</t>
  </si>
  <si>
    <t>‫تامين سرمايه كيميا</t>
  </si>
  <si>
    <t>‫توسعه ساختمان</t>
  </si>
  <si>
    <t>‫داروسازي كاسپين</t>
  </si>
  <si>
    <t>‫ريل گردش ايرانيان</t>
  </si>
  <si>
    <t>‫زامياد</t>
  </si>
  <si>
    <t>‫س. الماس حكمت ايرانيان</t>
  </si>
  <si>
    <t>‫سايپا</t>
  </si>
  <si>
    <t>‫سرمايه گذاري البرز</t>
  </si>
  <si>
    <t>‫سرمايه گذاري تامين اجتماعي</t>
  </si>
  <si>
    <t>‫سرمايه گذاري توسعه صنعت وتجارت</t>
  </si>
  <si>
    <t>‫سرمايه گذاري سپه</t>
  </si>
  <si>
    <t>‫سرمايه گذاري غدير</t>
  </si>
  <si>
    <t>‫سرمايه گذاري پتروشيـمي</t>
  </si>
  <si>
    <t>‫سيمان آبيك</t>
  </si>
  <si>
    <t>‫سيمان اردستان</t>
  </si>
  <si>
    <t>‫سيمان فارس</t>
  </si>
  <si>
    <t>‫سيمان فارس و خوزستان</t>
  </si>
  <si>
    <t>‫سيمان هرمزگان</t>
  </si>
  <si>
    <t>‫شرکت سرمایه گذاری خوارزمی</t>
  </si>
  <si>
    <t>‫ص. معدني كيمياي زنجان گستران</t>
  </si>
  <si>
    <t>‫صنايع شيميايي كيمياگران امروز</t>
  </si>
  <si>
    <t>‫صنايع فروآلياژ ايران</t>
  </si>
  <si>
    <t>‫صنايع ماشين هاي اداري ايران</t>
  </si>
  <si>
    <t>‫صنايع پتروشيمي تخت جمشيد</t>
  </si>
  <si>
    <t>‫صنايع پتروشيمي خليج فارس</t>
  </si>
  <si>
    <t>‫صنعتي بارز</t>
  </si>
  <si>
    <t>‫صنعتي سپاهان</t>
  </si>
  <si>
    <t>‫صنعتي مينو</t>
  </si>
  <si>
    <t>‫غلتك سازان سپاهان</t>
  </si>
  <si>
    <t>‫فولاد اميركبير</t>
  </si>
  <si>
    <t>‫فولاد كاوه</t>
  </si>
  <si>
    <t>‫فولاد مباركه</t>
  </si>
  <si>
    <t>‫قند اصفهان</t>
  </si>
  <si>
    <t>‫قند مرودشت</t>
  </si>
  <si>
    <t>‫مخابرات</t>
  </si>
  <si>
    <t>‫ملي مس</t>
  </si>
  <si>
    <t>‫مپنا</t>
  </si>
  <si>
    <t>‫نفت اصفهان</t>
  </si>
  <si>
    <t>‫نفت بندر عباس</t>
  </si>
  <si>
    <t>‫نفت تهران</t>
  </si>
  <si>
    <t>‫نيرو محركه</t>
  </si>
  <si>
    <t>‫پارس توشه</t>
  </si>
  <si>
    <t>‫پارس دارو</t>
  </si>
  <si>
    <t>‫پارس فولاد سبزوار</t>
  </si>
  <si>
    <t>‫پتروشيمي اروميه</t>
  </si>
  <si>
    <t>‫پتروشيمي تندگويان</t>
  </si>
  <si>
    <t>‫پتروشيمي شيراز</t>
  </si>
  <si>
    <t>‫پتروشيمي نوري</t>
  </si>
  <si>
    <t>‫پتروشيمی پردیس</t>
  </si>
  <si>
    <t>‫پتروشیمی تامین</t>
  </si>
  <si>
    <t>‫پخش البرز</t>
  </si>
  <si>
    <t>‫پخش البرز (تقدم)</t>
  </si>
  <si>
    <t>‫پلاسكوكار</t>
  </si>
  <si>
    <t>‫گ.س.وت.ص.پتروشيمي خليج فارس</t>
  </si>
  <si>
    <t>‫گروه توسعه مالي مهر آيندگان - (نماد قدیمی حذف شده)</t>
  </si>
  <si>
    <t>‫گروه توسعه مالي مهرآيندگان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</si>
  <si>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</si>
  <si>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</si>
  <si>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</si>
  <si>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</si>
  <si>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</si>
  <si>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</si>
  <si>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</si>
  <si>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</si>
  <si>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</si>
  <si>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</si>
  <si>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</si>
  <si>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</si>
  <si>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</si>
  <si>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</si>
  <si>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</si>
  <si>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</si>
  <si>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</si>
  <si>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</si>
  <si>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</si>
  <si>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</si>
  <si>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</si>
  <si>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</si>
  <si>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</si>
  <si>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</si>
  <si>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</si>
  <si>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</si>
  <si>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</si>
  <si>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</si>
  <si>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</si>
  <si>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</si>
  <si>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</si>
  <si>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</si>
  <si>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</si>
  <si>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</si>
  <si>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</si>
  <si>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خاورميانه</t>
  </si>
  <si>
    <t>‫1007/11/040/707073255</t>
  </si>
  <si>
    <t>‫جاري</t>
  </si>
  <si>
    <t>‫1398/11/23</t>
  </si>
  <si>
    <t>‫0</t>
  </si>
  <si>
    <t>‫سپرده بانکی نزد بانک شهر</t>
  </si>
  <si>
    <t>‫7001000291863</t>
  </si>
  <si>
    <t>‫کوتاه مدت</t>
  </si>
  <si>
    <t>‫1400/01/23</t>
  </si>
  <si>
    <t>‫سپرده بانکی نزد بانک ملت</t>
  </si>
  <si>
    <t>‫94/15585306</t>
  </si>
  <si>
    <t>‫1388/04/09</t>
  </si>
  <si>
    <t>‫9511009755</t>
  </si>
  <si>
    <t>‫1400/12/09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</si>
  <si>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</si>
  <si>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</si>
  <si>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</si>
  <si>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</si>
  <si>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</si>
  <si>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</si>
  <si>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</si>
  <si>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</si>
  <si>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</si>
  <si>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</si>
  <si>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</si>
  <si>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</si>
  <si>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</si>
  <si>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</si>
  <si>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</si>
  <si>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</si>
  <si>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</si>
  <si>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</si>
  <si>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</si>
  <si>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</si>
  <si>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</si>
  <si>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</si>
  <si>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</si>
  <si>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</si>
  <si>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</si>
  <si>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</si>
  <si>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‫1402/04/29</t>
  </si>
  <si>
    <t>‫1402/04/14</t>
  </si>
  <si>
    <t>‫1402/04/26</t>
  </si>
  <si>
    <t>‫تامين سرمايه بانك ملت</t>
  </si>
  <si>
    <t>‫1402/01/09</t>
  </si>
  <si>
    <t>‫1402/03/08</t>
  </si>
  <si>
    <t>‫داروسازي دانا</t>
  </si>
  <si>
    <t>‫1402/02/07</t>
  </si>
  <si>
    <t>‫1402/04/17</t>
  </si>
  <si>
    <t>‫1402/01/31</t>
  </si>
  <si>
    <t>‫1402/04/04</t>
  </si>
  <si>
    <t>‫1402/04/12</t>
  </si>
  <si>
    <t>‫سيمرغ</t>
  </si>
  <si>
    <t>‫1402/01/30</t>
  </si>
  <si>
    <t>‫1402/04/25</t>
  </si>
  <si>
    <t>‫1402/04/28</t>
  </si>
  <si>
    <t>‫1402/04/22</t>
  </si>
  <si>
    <t>‫1402/04/15</t>
  </si>
  <si>
    <t>‫1402/03/23</t>
  </si>
  <si>
    <t>‫1402/04/19</t>
  </si>
  <si>
    <t>‫1402/04/30</t>
  </si>
  <si>
    <t>‫1402/03/17</t>
  </si>
  <si>
    <t>‫1402/03/22</t>
  </si>
  <si>
    <t>‫1402/04/20</t>
  </si>
  <si>
    <t>‫1402/04/03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</si>
  <si>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</si>
  <si>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</si>
  <si>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</si>
  <si>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</si>
  <si>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مدت-7001000291863-شهر</t>
  </si>
  <si>
    <t>‫1402/04/01</t>
  </si>
  <si>
    <t>‫-</t>
  </si>
  <si>
    <t>‫سود(زیان) حاصل از فروش اوراق بهادار</t>
  </si>
  <si>
    <t>‫ارزش دفتری</t>
  </si>
  <si>
    <t>‫سود و زیان ناشی از فروش</t>
  </si>
  <si>
    <t>‫آذرآب</t>
  </si>
  <si>
    <t>‫اعتلاء البرز</t>
  </si>
  <si>
    <t>‫بانک رسالت</t>
  </si>
  <si>
    <t>‫بيمه پارسيان</t>
  </si>
  <si>
    <t>‫تامين سرمايه كيميا- (نماد قدیمی حذف شده)</t>
  </si>
  <si>
    <t>‫تجلي توسعه معادن و فلزات</t>
  </si>
  <si>
    <t>‫توسعه و عمران اميد</t>
  </si>
  <si>
    <t>‫داروپخش</t>
  </si>
  <si>
    <t>‫سرمايه گذاري شفادارو</t>
  </si>
  <si>
    <t>‫سيمان اردبيل</t>
  </si>
  <si>
    <t>‫قند نيشابور</t>
  </si>
  <si>
    <t>‫كشت و دامداري فكا</t>
  </si>
  <si>
    <t>‫كشت وصنعت شريف آباد</t>
  </si>
  <si>
    <t>‫كيمياي زنجان گستران - (نماد قدیمی حذف شده)</t>
  </si>
  <si>
    <t>‫ليزينگ صنعت</t>
  </si>
  <si>
    <t>‫محور خودرو</t>
  </si>
  <si>
    <t>‫نفت تبريز</t>
  </si>
  <si>
    <t>‫پتروشيمي بوعلي سينا</t>
  </si>
  <si>
    <t>‫گروه بهمن</t>
  </si>
  <si>
    <t>‫گوشت مرغ ماهان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</si>
  <si>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</si>
  <si>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</si>
  <si>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</si>
  <si>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</si>
  <si>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</si>
  <si>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</si>
  <si>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</si>
  <si>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</si>
  <si>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</si>
  <si>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</si>
  <si>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كوثر</t>
  </si>
  <si>
    <t>‫شركت سرمايه گذاري خوارزمي</t>
  </si>
  <si>
    <t>‫صنعت و معدن</t>
  </si>
  <si>
    <t>‫پتروشيمي تامين</t>
  </si>
  <si>
    <t>‫پتروشيمي خليج فارس</t>
  </si>
  <si>
    <t>‫پتروشيمي پرديس</t>
  </si>
  <si>
    <t>‫گروه پتروشيمي س.ايرانيان</t>
  </si>
  <si>
    <t>‫بانك رسالت</t>
  </si>
  <si>
    <t>‫كيمياي زنجان گستران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</si>
  <si>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</si>
  <si>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</si>
  <si>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</si>
  <si>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</si>
  <si>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</si>
  <si>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</si>
  <si>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</si>
  <si>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شهر</t>
  </si>
  <si>
    <t>‫4-2- سایر درآمدها:</t>
  </si>
  <si>
    <t>‫بورسيران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</si>
</sst>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3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/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/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right" vertical="center" wrapText="1"/>
    </xf>
    <xf numFmtId="3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/>
    <xf numFmtId="0" fontId="2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37475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8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>
      <selection activeCell="K9" sqref="K9"/>
    </sheetView>
  </sheetViews>
  <sheetFormatPr defaultRowHeight="18" x14ac:dyDescent="0.25"/>
  <cols>
    <col min="1" max="16384" width="9.140625" style="3"/>
  </cols>
  <sheetData>
    <row r="22" spans="1:10" ht="39.950000000000003" customHeight="1" x14ac:dyDescent="0.25">
      <c r="A22" s="1" t="s">
        <v>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9.950000000000003" customHeight="1" x14ac:dyDescent="0.25">
      <c r="A23" s="1" t="s">
        <v>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ht="39.950000000000003" customHeight="1" x14ac:dyDescent="0.25">
      <c r="A24" s="1" t="s">
        <v>2</v>
      </c>
      <c r="B24" s="2"/>
      <c r="C24" s="2"/>
      <c r="D24" s="2"/>
      <c r="E24" s="2"/>
      <c r="F24" s="2"/>
      <c r="G24" s="2"/>
      <c r="H24" s="2"/>
      <c r="I24" s="2"/>
      <c r="J24" s="2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1"/>
  <sheetViews>
    <sheetView rightToLeft="1" workbookViewId="0">
      <selection activeCell="M13" sqref="M13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8.425781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8.42578125" style="6" customWidth="1"/>
    <col min="14" max="14" width="1.42578125" style="6" customWidth="1"/>
    <col min="15" max="15" width="18.42578125" style="6" customWidth="1"/>
    <col min="16" max="16" width="1.42578125" style="6" customWidth="1"/>
    <col min="17" max="17" width="14.140625" style="6" customWidth="1"/>
    <col min="18" max="18" width="1.42578125" style="6" customWidth="1"/>
    <col min="19" max="19" width="18.4257812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I7" s="8" t="s">
        <v>154</v>
      </c>
      <c r="J7" s="9"/>
      <c r="K7" s="9"/>
      <c r="L7" s="9"/>
      <c r="M7" s="9"/>
      <c r="O7" s="8" t="s">
        <v>7</v>
      </c>
      <c r="P7" s="9"/>
      <c r="Q7" s="9"/>
      <c r="R7" s="9"/>
      <c r="S7" s="9"/>
    </row>
    <row r="8" spans="1:19" ht="42" x14ac:dyDescent="0.45">
      <c r="A8" s="25" t="s">
        <v>140</v>
      </c>
      <c r="C8" s="22" t="s">
        <v>187</v>
      </c>
      <c r="E8" s="22" t="s">
        <v>100</v>
      </c>
      <c r="G8" s="22" t="s">
        <v>117</v>
      </c>
      <c r="I8" s="22" t="s">
        <v>188</v>
      </c>
      <c r="K8" s="22" t="s">
        <v>159</v>
      </c>
      <c r="M8" s="22" t="s">
        <v>189</v>
      </c>
      <c r="O8" s="22" t="s">
        <v>188</v>
      </c>
      <c r="Q8" s="22" t="s">
        <v>159</v>
      </c>
      <c r="S8" s="22" t="s">
        <v>189</v>
      </c>
    </row>
    <row r="9" spans="1:19" ht="37.5" x14ac:dyDescent="0.45">
      <c r="A9" s="23" t="s">
        <v>190</v>
      </c>
      <c r="C9" s="16" t="s">
        <v>191</v>
      </c>
      <c r="E9" s="16" t="s">
        <v>192</v>
      </c>
      <c r="G9" s="16" t="s">
        <v>125</v>
      </c>
      <c r="N9" s="16"/>
      <c r="O9" s="15">
        <v>136744</v>
      </c>
      <c r="Q9" s="15">
        <v>0</v>
      </c>
      <c r="S9" s="15">
        <v>136744</v>
      </c>
    </row>
    <row r="10" spans="1:19" ht="18.75" x14ac:dyDescent="0.45">
      <c r="A10" s="18" t="s">
        <v>87</v>
      </c>
      <c r="I10" s="18">
        <f>SUM(I9:$I$9)</f>
        <v>0</v>
      </c>
      <c r="K10" s="18">
        <f>SUM(K9:$K$9)</f>
        <v>0</v>
      </c>
      <c r="M10" s="18">
        <f>SUM(M9:$M$9)</f>
        <v>0</v>
      </c>
      <c r="O10" s="18">
        <f>SUM(O9:$O$9)</f>
        <v>136744</v>
      </c>
      <c r="Q10" s="18">
        <f>SUM(Q9:$Q$9)</f>
        <v>0</v>
      </c>
      <c r="S10" s="18">
        <f>SUM(S9:$S$9)</f>
        <v>136744</v>
      </c>
    </row>
    <row r="11" spans="1:19" ht="18.75" x14ac:dyDescent="0.45">
      <c r="I11" s="20"/>
      <c r="K11" s="20"/>
      <c r="M11" s="20"/>
      <c r="O11" s="20"/>
      <c r="Q11" s="20"/>
      <c r="S11" s="20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46"/>
  <sheetViews>
    <sheetView rightToLeft="1" workbookViewId="0">
      <selection activeCell="M52" sqref="M52"/>
    </sheetView>
  </sheetViews>
  <sheetFormatPr defaultRowHeight="18" x14ac:dyDescent="0.45"/>
  <cols>
    <col min="1" max="1" width="21.85546875" style="6" bestFit="1" customWidth="1"/>
    <col min="2" max="2" width="1.42578125" style="6" customWidth="1"/>
    <col min="3" max="3" width="11.7109375" style="6" bestFit="1" customWidth="1"/>
    <col min="4" max="4" width="1.42578125" style="6" customWidth="1"/>
    <col min="5" max="5" width="16.7109375" style="6" bestFit="1" customWidth="1"/>
    <col min="6" max="6" width="1.42578125" style="6" customWidth="1"/>
    <col min="7" max="7" width="16.5703125" style="6" bestFit="1" customWidth="1"/>
    <col min="8" max="8" width="1.42578125" style="6" customWidth="1"/>
    <col min="9" max="9" width="16.85546875" style="6" bestFit="1" customWidth="1"/>
    <col min="10" max="10" width="1.42578125" style="6" customWidth="1"/>
    <col min="11" max="11" width="12.7109375" style="6" customWidth="1"/>
    <col min="12" max="12" width="1.42578125" style="6" customWidth="1"/>
    <col min="13" max="13" width="18.5703125" style="6" bestFit="1" customWidth="1"/>
    <col min="14" max="14" width="1.42578125" style="6" customWidth="1"/>
    <col min="15" max="15" width="18.42578125" style="6" bestFit="1" customWidth="1"/>
    <col min="16" max="16" width="1.42578125" style="6" customWidth="1"/>
    <col min="17" max="17" width="16.85546875" style="6" bestFit="1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193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154</v>
      </c>
      <c r="D7" s="9"/>
      <c r="E7" s="9"/>
      <c r="F7" s="9"/>
      <c r="G7" s="9"/>
      <c r="H7" s="9"/>
      <c r="I7" s="9"/>
      <c r="K7" s="8" t="s">
        <v>7</v>
      </c>
      <c r="L7" s="9"/>
      <c r="M7" s="9"/>
      <c r="N7" s="9"/>
      <c r="O7" s="9"/>
      <c r="P7" s="9"/>
      <c r="Q7" s="9"/>
    </row>
    <row r="8" spans="1:17" ht="42" x14ac:dyDescent="0.45">
      <c r="A8" s="25" t="s">
        <v>140</v>
      </c>
      <c r="C8" s="22" t="s">
        <v>9</v>
      </c>
      <c r="E8" s="22" t="s">
        <v>11</v>
      </c>
      <c r="G8" s="22" t="s">
        <v>194</v>
      </c>
      <c r="I8" s="22" t="s">
        <v>195</v>
      </c>
      <c r="K8" s="22" t="s">
        <v>9</v>
      </c>
      <c r="M8" s="22" t="s">
        <v>11</v>
      </c>
      <c r="O8" s="22" t="s">
        <v>194</v>
      </c>
      <c r="Q8" s="22" t="s">
        <v>195</v>
      </c>
    </row>
    <row r="9" spans="1:17" ht="18.75" x14ac:dyDescent="0.45">
      <c r="A9" s="23" t="s">
        <v>196</v>
      </c>
      <c r="J9" s="16"/>
      <c r="K9" s="15">
        <v>3000000</v>
      </c>
      <c r="M9" s="15">
        <v>6469798782</v>
      </c>
      <c r="O9" s="15">
        <v>5957361620</v>
      </c>
      <c r="Q9" s="15">
        <v>512437162</v>
      </c>
    </row>
    <row r="10" spans="1:17" ht="18.75" x14ac:dyDescent="0.45">
      <c r="A10" s="23" t="s">
        <v>197</v>
      </c>
      <c r="J10" s="16"/>
      <c r="K10" s="15">
        <v>905000</v>
      </c>
      <c r="M10" s="15">
        <v>3481512093</v>
      </c>
      <c r="O10" s="15">
        <v>2907408684</v>
      </c>
      <c r="Q10" s="15">
        <v>574103409</v>
      </c>
    </row>
    <row r="11" spans="1:17" ht="18.75" x14ac:dyDescent="0.45">
      <c r="A11" s="23" t="s">
        <v>20</v>
      </c>
      <c r="J11" s="16"/>
      <c r="K11" s="15">
        <v>2830000</v>
      </c>
      <c r="M11" s="15">
        <v>11617065833</v>
      </c>
      <c r="O11" s="15">
        <v>9525796051</v>
      </c>
      <c r="Q11" s="15">
        <v>2091269782</v>
      </c>
    </row>
    <row r="12" spans="1:17" ht="18.75" x14ac:dyDescent="0.45">
      <c r="A12" s="23" t="s">
        <v>23</v>
      </c>
      <c r="J12" s="16"/>
      <c r="K12" s="15">
        <v>11950000</v>
      </c>
      <c r="M12" s="15">
        <v>59626801282</v>
      </c>
      <c r="O12" s="15">
        <v>54286026082</v>
      </c>
      <c r="Q12" s="15">
        <v>5340775200</v>
      </c>
    </row>
    <row r="13" spans="1:17" ht="18.75" x14ac:dyDescent="0.45">
      <c r="A13" s="23" t="s">
        <v>25</v>
      </c>
      <c r="C13" s="15">
        <v>600000</v>
      </c>
      <c r="E13" s="15">
        <v>2857695010</v>
      </c>
      <c r="G13" s="15">
        <v>2003003420</v>
      </c>
      <c r="I13" s="15">
        <v>854691590</v>
      </c>
      <c r="K13" s="15">
        <v>13300000</v>
      </c>
      <c r="M13" s="15">
        <v>65503679984</v>
      </c>
      <c r="O13" s="15">
        <v>44386990678</v>
      </c>
      <c r="Q13" s="15">
        <v>21116689306</v>
      </c>
    </row>
    <row r="14" spans="1:17" ht="18.75" x14ac:dyDescent="0.45">
      <c r="A14" s="23" t="s">
        <v>198</v>
      </c>
      <c r="J14" s="16"/>
      <c r="K14" s="15">
        <v>38555</v>
      </c>
      <c r="M14" s="15">
        <v>535408604</v>
      </c>
      <c r="O14" s="15">
        <v>440638579</v>
      </c>
      <c r="Q14" s="15">
        <v>94770025</v>
      </c>
    </row>
    <row r="15" spans="1:17" ht="18.75" x14ac:dyDescent="0.45">
      <c r="A15" s="23" t="s">
        <v>27</v>
      </c>
      <c r="J15" s="16"/>
      <c r="K15" s="15">
        <v>2000000</v>
      </c>
      <c r="M15" s="15">
        <v>6302458101</v>
      </c>
      <c r="O15" s="15">
        <v>5564691065</v>
      </c>
      <c r="Q15" s="15">
        <v>737767036</v>
      </c>
    </row>
    <row r="16" spans="1:17" ht="18.75" x14ac:dyDescent="0.45">
      <c r="A16" s="23" t="s">
        <v>199</v>
      </c>
      <c r="J16" s="16"/>
      <c r="K16" s="15">
        <v>2000000</v>
      </c>
      <c r="M16" s="15">
        <v>9847092889</v>
      </c>
      <c r="O16" s="15">
        <v>8223165925</v>
      </c>
      <c r="Q16" s="15">
        <v>1623926964</v>
      </c>
    </row>
    <row r="17" spans="1:17" ht="18.75" x14ac:dyDescent="0.45">
      <c r="A17" s="23" t="s">
        <v>164</v>
      </c>
      <c r="J17" s="16"/>
      <c r="K17" s="15">
        <v>1755166</v>
      </c>
      <c r="M17" s="15">
        <v>5565175306</v>
      </c>
      <c r="O17" s="15">
        <v>4294998028</v>
      </c>
      <c r="Q17" s="15">
        <v>1270177278</v>
      </c>
    </row>
    <row r="18" spans="1:17" ht="37.5" x14ac:dyDescent="0.45">
      <c r="A18" s="23" t="s">
        <v>200</v>
      </c>
      <c r="J18" s="16"/>
      <c r="K18" s="15">
        <v>70247</v>
      </c>
      <c r="M18" s="15">
        <v>70310779</v>
      </c>
      <c r="O18" s="15">
        <v>70310779</v>
      </c>
      <c r="Q18" s="15">
        <v>0</v>
      </c>
    </row>
    <row r="19" spans="1:17" ht="18.75" x14ac:dyDescent="0.45">
      <c r="A19" s="23" t="s">
        <v>201</v>
      </c>
      <c r="J19" s="16"/>
      <c r="K19" s="15">
        <v>17480000</v>
      </c>
      <c r="M19" s="15">
        <v>29536533479</v>
      </c>
      <c r="O19" s="15">
        <v>29466652324</v>
      </c>
      <c r="Q19" s="15">
        <v>69881155</v>
      </c>
    </row>
    <row r="20" spans="1:17" ht="18.75" x14ac:dyDescent="0.45">
      <c r="A20" s="23" t="s">
        <v>202</v>
      </c>
      <c r="J20" s="16"/>
      <c r="K20" s="15">
        <v>1600000</v>
      </c>
      <c r="M20" s="15">
        <v>4449416565</v>
      </c>
      <c r="O20" s="15">
        <v>5227839094</v>
      </c>
      <c r="Q20" s="15">
        <v>-778422529</v>
      </c>
    </row>
    <row r="21" spans="1:17" ht="18.75" x14ac:dyDescent="0.45">
      <c r="A21" s="23" t="s">
        <v>167</v>
      </c>
      <c r="J21" s="16"/>
      <c r="K21" s="15">
        <v>141057</v>
      </c>
      <c r="M21" s="15">
        <v>6747243749</v>
      </c>
      <c r="O21" s="15">
        <v>5263620693</v>
      </c>
      <c r="Q21" s="15">
        <v>1483623056</v>
      </c>
    </row>
    <row r="22" spans="1:17" ht="18.75" x14ac:dyDescent="0.45">
      <c r="A22" s="23" t="s">
        <v>203</v>
      </c>
      <c r="J22" s="16"/>
      <c r="K22" s="15">
        <v>82000</v>
      </c>
      <c r="M22" s="15">
        <v>3341996100</v>
      </c>
      <c r="O22" s="15">
        <v>3242925463</v>
      </c>
      <c r="Q22" s="15">
        <v>99070637</v>
      </c>
    </row>
    <row r="23" spans="1:17" ht="18.75" x14ac:dyDescent="0.45">
      <c r="A23" s="23" t="s">
        <v>36</v>
      </c>
      <c r="J23" s="16"/>
      <c r="K23" s="15">
        <v>1400000</v>
      </c>
      <c r="M23" s="15">
        <v>4556226903</v>
      </c>
      <c r="O23" s="15">
        <v>3821259419</v>
      </c>
      <c r="Q23" s="15">
        <v>734967484</v>
      </c>
    </row>
    <row r="24" spans="1:17" ht="37.5" x14ac:dyDescent="0.45">
      <c r="A24" s="23" t="s">
        <v>39</v>
      </c>
      <c r="J24" s="16"/>
      <c r="K24" s="15">
        <v>3150000</v>
      </c>
      <c r="M24" s="15">
        <v>8457526582</v>
      </c>
      <c r="O24" s="15">
        <v>6550067392</v>
      </c>
      <c r="Q24" s="15">
        <v>1907459190</v>
      </c>
    </row>
    <row r="25" spans="1:17" ht="18.75" x14ac:dyDescent="0.45">
      <c r="A25" s="23" t="s">
        <v>204</v>
      </c>
      <c r="J25" s="16"/>
      <c r="K25" s="15">
        <v>830558</v>
      </c>
      <c r="M25" s="15">
        <v>16763510805</v>
      </c>
      <c r="O25" s="15">
        <v>14727727256</v>
      </c>
      <c r="Q25" s="15">
        <v>2035783549</v>
      </c>
    </row>
    <row r="26" spans="1:17" ht="18.75" x14ac:dyDescent="0.45">
      <c r="A26" s="23" t="s">
        <v>205</v>
      </c>
      <c r="J26" s="16"/>
      <c r="K26" s="15">
        <v>162650</v>
      </c>
      <c r="M26" s="15">
        <v>7544915995</v>
      </c>
      <c r="O26" s="15">
        <v>7393838912</v>
      </c>
      <c r="Q26" s="15">
        <v>151077083</v>
      </c>
    </row>
    <row r="27" spans="1:17" ht="18.75" x14ac:dyDescent="0.45">
      <c r="A27" s="23" t="s">
        <v>173</v>
      </c>
      <c r="J27" s="16"/>
      <c r="K27" s="15">
        <v>3778</v>
      </c>
      <c r="M27" s="15">
        <v>107919446</v>
      </c>
      <c r="O27" s="15">
        <v>125845417</v>
      </c>
      <c r="Q27" s="15">
        <v>-17925971</v>
      </c>
    </row>
    <row r="28" spans="1:17" ht="37.5" x14ac:dyDescent="0.45">
      <c r="A28" s="23" t="s">
        <v>54</v>
      </c>
      <c r="C28" s="15">
        <v>3600000</v>
      </c>
      <c r="E28" s="15">
        <v>48221447024</v>
      </c>
      <c r="G28" s="15">
        <v>39075745494</v>
      </c>
      <c r="I28" s="15">
        <v>9145701530</v>
      </c>
      <c r="K28" s="15">
        <v>7100000</v>
      </c>
      <c r="M28" s="15">
        <v>96732770732</v>
      </c>
      <c r="O28" s="15">
        <v>77056300812</v>
      </c>
      <c r="Q28" s="15">
        <v>19676469920</v>
      </c>
    </row>
    <row r="29" spans="1:17" ht="18.75" x14ac:dyDescent="0.45">
      <c r="A29" s="23" t="s">
        <v>61</v>
      </c>
      <c r="C29" s="15">
        <v>8500000</v>
      </c>
      <c r="E29" s="15">
        <v>48952300917</v>
      </c>
      <c r="G29" s="15">
        <v>49474104807</v>
      </c>
      <c r="I29" s="15">
        <v>-521803890</v>
      </c>
      <c r="K29" s="15">
        <v>27938375</v>
      </c>
      <c r="M29" s="15">
        <v>175718353353</v>
      </c>
      <c r="O29" s="15">
        <v>162526134732</v>
      </c>
      <c r="Q29" s="15">
        <v>13192218621</v>
      </c>
    </row>
    <row r="30" spans="1:17" ht="18.75" x14ac:dyDescent="0.45">
      <c r="A30" s="23" t="s">
        <v>206</v>
      </c>
      <c r="J30" s="16"/>
      <c r="K30" s="15">
        <v>4264916</v>
      </c>
      <c r="M30" s="15">
        <v>11456646109</v>
      </c>
      <c r="O30" s="15">
        <v>11170445149</v>
      </c>
      <c r="Q30" s="15">
        <v>286200960</v>
      </c>
    </row>
    <row r="31" spans="1:17" ht="18.75" x14ac:dyDescent="0.45">
      <c r="A31" s="23" t="s">
        <v>207</v>
      </c>
      <c r="J31" s="16"/>
      <c r="K31" s="15">
        <v>700000</v>
      </c>
      <c r="M31" s="15">
        <v>12344360649</v>
      </c>
      <c r="O31" s="15">
        <v>8763216199</v>
      </c>
      <c r="Q31" s="15">
        <v>3581144450</v>
      </c>
    </row>
    <row r="32" spans="1:17" ht="18.75" x14ac:dyDescent="0.45">
      <c r="A32" s="23" t="s">
        <v>208</v>
      </c>
      <c r="J32" s="16"/>
      <c r="K32" s="15">
        <v>700000</v>
      </c>
      <c r="M32" s="15">
        <v>3732777672</v>
      </c>
      <c r="O32" s="15">
        <v>3607398245</v>
      </c>
      <c r="Q32" s="15">
        <v>125379427</v>
      </c>
    </row>
    <row r="33" spans="1:17" ht="37.5" x14ac:dyDescent="0.45">
      <c r="A33" s="23" t="s">
        <v>209</v>
      </c>
      <c r="J33" s="16"/>
      <c r="K33" s="15">
        <v>1015000</v>
      </c>
      <c r="M33" s="15">
        <v>6139264777</v>
      </c>
      <c r="O33" s="15">
        <v>6139264777</v>
      </c>
      <c r="Q33" s="15">
        <v>0</v>
      </c>
    </row>
    <row r="34" spans="1:17" ht="18.75" x14ac:dyDescent="0.45">
      <c r="A34" s="23" t="s">
        <v>210</v>
      </c>
      <c r="J34" s="16"/>
      <c r="K34" s="15">
        <v>450829</v>
      </c>
      <c r="M34" s="15">
        <v>2043796681</v>
      </c>
      <c r="O34" s="15">
        <v>2025041020</v>
      </c>
      <c r="Q34" s="15">
        <v>18755661</v>
      </c>
    </row>
    <row r="35" spans="1:17" ht="18.75" x14ac:dyDescent="0.45">
      <c r="A35" s="23" t="s">
        <v>211</v>
      </c>
      <c r="J35" s="16"/>
      <c r="K35" s="15">
        <v>2753455</v>
      </c>
      <c r="M35" s="15">
        <v>15933796099</v>
      </c>
      <c r="O35" s="15">
        <v>11455070257</v>
      </c>
      <c r="Q35" s="15">
        <v>4478725842</v>
      </c>
    </row>
    <row r="36" spans="1:17" ht="18.75" x14ac:dyDescent="0.45">
      <c r="A36" s="23" t="s">
        <v>65</v>
      </c>
      <c r="C36" s="15">
        <v>6800000</v>
      </c>
      <c r="E36" s="15">
        <v>49481188294</v>
      </c>
      <c r="G36" s="15">
        <v>50332780224</v>
      </c>
      <c r="I36" s="15">
        <v>-851591930</v>
      </c>
      <c r="K36" s="15">
        <v>44634532</v>
      </c>
      <c r="M36" s="15">
        <v>348041693217</v>
      </c>
      <c r="O36" s="15">
        <v>330240246132</v>
      </c>
      <c r="Q36" s="15">
        <v>17801447085</v>
      </c>
    </row>
    <row r="37" spans="1:17" ht="18.75" x14ac:dyDescent="0.45">
      <c r="A37" s="23" t="s">
        <v>212</v>
      </c>
      <c r="J37" s="16"/>
      <c r="K37" s="15">
        <v>88000</v>
      </c>
      <c r="M37" s="15">
        <v>1532089527</v>
      </c>
      <c r="O37" s="15">
        <v>1426317251</v>
      </c>
      <c r="Q37" s="15">
        <v>105772276</v>
      </c>
    </row>
    <row r="38" spans="1:17" ht="18.75" x14ac:dyDescent="0.45">
      <c r="A38" s="23" t="s">
        <v>213</v>
      </c>
      <c r="J38" s="16"/>
      <c r="K38" s="15">
        <v>180000</v>
      </c>
      <c r="M38" s="15">
        <v>9632015815</v>
      </c>
      <c r="O38" s="15">
        <v>8929785090</v>
      </c>
      <c r="Q38" s="15">
        <v>702230725</v>
      </c>
    </row>
    <row r="39" spans="1:17" ht="18.75" x14ac:dyDescent="0.45">
      <c r="A39" s="23" t="s">
        <v>76</v>
      </c>
      <c r="J39" s="16"/>
      <c r="K39" s="15">
        <v>70000</v>
      </c>
      <c r="M39" s="15">
        <v>2241796484</v>
      </c>
      <c r="O39" s="15">
        <v>2229257729</v>
      </c>
      <c r="Q39" s="15">
        <v>12538755</v>
      </c>
    </row>
    <row r="40" spans="1:17" ht="18.75" x14ac:dyDescent="0.45">
      <c r="A40" s="23" t="s">
        <v>77</v>
      </c>
      <c r="C40" s="15">
        <v>358000</v>
      </c>
      <c r="E40" s="15">
        <v>49824917440</v>
      </c>
      <c r="G40" s="15">
        <v>45943502906</v>
      </c>
      <c r="I40" s="15">
        <v>3881414534</v>
      </c>
      <c r="K40" s="15">
        <v>1177000</v>
      </c>
      <c r="M40" s="15">
        <v>162260956148</v>
      </c>
      <c r="O40" s="15">
        <v>151058161337</v>
      </c>
      <c r="Q40" s="15">
        <v>11202794811</v>
      </c>
    </row>
    <row r="41" spans="1:17" ht="18.75" x14ac:dyDescent="0.45">
      <c r="A41" s="23" t="s">
        <v>214</v>
      </c>
      <c r="J41" s="16"/>
      <c r="K41" s="15">
        <v>8250530</v>
      </c>
      <c r="M41" s="15">
        <v>22223056980</v>
      </c>
      <c r="O41" s="15">
        <v>16679932562</v>
      </c>
      <c r="Q41" s="15">
        <v>5543124418</v>
      </c>
    </row>
    <row r="42" spans="1:17" ht="18.75" x14ac:dyDescent="0.45">
      <c r="A42" s="23" t="s">
        <v>215</v>
      </c>
      <c r="J42" s="16"/>
      <c r="K42" s="15">
        <v>278677</v>
      </c>
      <c r="M42" s="15">
        <v>2790980199</v>
      </c>
      <c r="O42" s="15">
        <v>2055395540</v>
      </c>
      <c r="Q42" s="15">
        <v>735584659</v>
      </c>
    </row>
    <row r="43" spans="1:17" ht="18.75" x14ac:dyDescent="0.45">
      <c r="A43" s="18" t="s">
        <v>87</v>
      </c>
      <c r="C43" s="18">
        <f>SUM(C9:$C$42)</f>
        <v>19858000</v>
      </c>
      <c r="E43" s="18">
        <f>SUM(E9:$E$42)</f>
        <v>199337548685</v>
      </c>
      <c r="G43" s="18">
        <f>SUM(G9:$G$42)</f>
        <v>186829136851</v>
      </c>
      <c r="I43" s="18">
        <f>SUM(I9:$I$42)</f>
        <v>12508411834</v>
      </c>
      <c r="K43" s="18">
        <f>SUM(K9:$K$42)</f>
        <v>162300325</v>
      </c>
      <c r="M43" s="18">
        <f>SUM(M9:$M$42)</f>
        <v>1123348947719</v>
      </c>
      <c r="O43" s="18">
        <f>SUM(O9:$O$42)</f>
        <v>1006839130293</v>
      </c>
      <c r="Q43" s="18">
        <f>SUM(Q9:$Q$42)</f>
        <v>116509817426</v>
      </c>
    </row>
    <row r="44" spans="1:17" ht="18.75" x14ac:dyDescent="0.45">
      <c r="C44" s="20"/>
      <c r="E44" s="20"/>
      <c r="G44" s="20"/>
      <c r="I44" s="20"/>
      <c r="K44" s="20"/>
      <c r="M44" s="20"/>
      <c r="O44" s="20"/>
      <c r="Q44" s="20"/>
    </row>
    <row r="46" spans="1:17" ht="18.75" x14ac:dyDescent="0.45">
      <c r="A46" s="26" t="s">
        <v>216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</row>
  </sheetData>
  <mergeCells count="7">
    <mergeCell ref="A46:Q46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4"/>
  <sheetViews>
    <sheetView rightToLeft="1" workbookViewId="0">
      <selection activeCell="C15" sqref="C15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4.140625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7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217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154</v>
      </c>
      <c r="D7" s="9"/>
      <c r="E7" s="9"/>
      <c r="F7" s="9"/>
      <c r="G7" s="9"/>
      <c r="H7" s="9"/>
      <c r="I7" s="9"/>
      <c r="K7" s="8" t="s">
        <v>7</v>
      </c>
      <c r="L7" s="9"/>
      <c r="M7" s="9"/>
      <c r="N7" s="9"/>
      <c r="O7" s="9"/>
      <c r="P7" s="9"/>
      <c r="Q7" s="9"/>
    </row>
    <row r="8" spans="1:17" ht="42" x14ac:dyDescent="0.45">
      <c r="A8" s="25" t="s">
        <v>140</v>
      </c>
      <c r="C8" s="22" t="s">
        <v>9</v>
      </c>
      <c r="E8" s="22" t="s">
        <v>11</v>
      </c>
      <c r="G8" s="22" t="s">
        <v>194</v>
      </c>
      <c r="I8" s="22" t="s">
        <v>218</v>
      </c>
      <c r="K8" s="22" t="s">
        <v>9</v>
      </c>
      <c r="M8" s="22" t="s">
        <v>11</v>
      </c>
      <c r="O8" s="22" t="s">
        <v>194</v>
      </c>
      <c r="Q8" s="22" t="s">
        <v>218</v>
      </c>
    </row>
    <row r="9" spans="1:17" ht="37.5" x14ac:dyDescent="0.45">
      <c r="A9" s="23" t="s">
        <v>17</v>
      </c>
      <c r="C9" s="15">
        <v>50000</v>
      </c>
      <c r="E9" s="15">
        <v>129966200</v>
      </c>
      <c r="G9" s="15">
        <v>129966200</v>
      </c>
      <c r="I9" s="15">
        <v>0</v>
      </c>
      <c r="K9" s="15">
        <v>50000</v>
      </c>
      <c r="M9" s="15">
        <v>129966200</v>
      </c>
      <c r="O9" s="15">
        <v>129966200</v>
      </c>
      <c r="Q9" s="15">
        <v>0</v>
      </c>
    </row>
    <row r="10" spans="1:17" ht="37.5" x14ac:dyDescent="0.45">
      <c r="A10" s="23" t="s">
        <v>18</v>
      </c>
      <c r="C10" s="15">
        <v>60000</v>
      </c>
      <c r="E10" s="15">
        <v>98314432</v>
      </c>
      <c r="G10" s="15">
        <v>98314432</v>
      </c>
      <c r="I10" s="15">
        <v>0</v>
      </c>
      <c r="K10" s="15">
        <v>60000</v>
      </c>
      <c r="M10" s="15">
        <v>98314432</v>
      </c>
      <c r="O10" s="15">
        <v>98314432</v>
      </c>
      <c r="Q10" s="15">
        <v>0</v>
      </c>
    </row>
    <row r="11" spans="1:17" ht="18.75" x14ac:dyDescent="0.45">
      <c r="A11" s="23" t="s">
        <v>19</v>
      </c>
      <c r="C11" s="15">
        <v>5727148</v>
      </c>
      <c r="E11" s="15">
        <v>30315605575</v>
      </c>
      <c r="G11" s="15">
        <v>29774763785</v>
      </c>
      <c r="I11" s="15">
        <v>540841790</v>
      </c>
      <c r="K11" s="15">
        <v>5727148</v>
      </c>
      <c r="M11" s="15">
        <v>30315605575</v>
      </c>
      <c r="O11" s="15">
        <v>28555211564</v>
      </c>
      <c r="Q11" s="15">
        <v>1760394011</v>
      </c>
    </row>
    <row r="12" spans="1:17" ht="18.75" x14ac:dyDescent="0.45">
      <c r="A12" s="23" t="s">
        <v>20</v>
      </c>
      <c r="C12" s="15">
        <v>6000000</v>
      </c>
      <c r="E12" s="15">
        <v>15638394600</v>
      </c>
      <c r="G12" s="15">
        <v>19002259800</v>
      </c>
      <c r="I12" s="15">
        <v>-3363865200</v>
      </c>
      <c r="K12" s="15">
        <v>6000000</v>
      </c>
      <c r="M12" s="15">
        <v>15638394600</v>
      </c>
      <c r="O12" s="15">
        <v>20343458101</v>
      </c>
      <c r="Q12" s="15">
        <v>-4705063501</v>
      </c>
    </row>
    <row r="13" spans="1:17" ht="18.75" x14ac:dyDescent="0.45">
      <c r="A13" s="23" t="s">
        <v>21</v>
      </c>
      <c r="C13" s="15">
        <v>5100000</v>
      </c>
      <c r="E13" s="15">
        <v>22225367520</v>
      </c>
      <c r="G13" s="15">
        <v>25196185350</v>
      </c>
      <c r="I13" s="15">
        <v>-2970817830</v>
      </c>
      <c r="K13" s="15">
        <v>5100000</v>
      </c>
      <c r="M13" s="15">
        <v>22225367520</v>
      </c>
      <c r="O13" s="15">
        <v>27417545391</v>
      </c>
      <c r="Q13" s="15">
        <v>-5192177871</v>
      </c>
    </row>
    <row r="14" spans="1:17" ht="18.75" x14ac:dyDescent="0.45">
      <c r="A14" s="23" t="s">
        <v>22</v>
      </c>
      <c r="C14" s="15">
        <v>450000</v>
      </c>
      <c r="E14" s="15">
        <v>1963298452</v>
      </c>
      <c r="G14" s="15">
        <v>2064919501</v>
      </c>
      <c r="I14" s="15">
        <v>-101621049</v>
      </c>
      <c r="K14" s="15">
        <v>450000</v>
      </c>
      <c r="M14" s="15">
        <v>1963298452</v>
      </c>
      <c r="O14" s="15">
        <v>2064919501</v>
      </c>
      <c r="Q14" s="15">
        <v>-101621049</v>
      </c>
    </row>
    <row r="15" spans="1:17" ht="18.75" x14ac:dyDescent="0.45">
      <c r="A15" s="23" t="s">
        <v>23</v>
      </c>
      <c r="C15" s="15">
        <v>37100000</v>
      </c>
      <c r="E15" s="15">
        <v>194722466400</v>
      </c>
      <c r="G15" s="15">
        <v>185613290415</v>
      </c>
      <c r="I15" s="15">
        <v>9109175985</v>
      </c>
      <c r="K15" s="15">
        <v>37100000</v>
      </c>
      <c r="M15" s="15">
        <v>194722466400</v>
      </c>
      <c r="O15" s="15">
        <v>169644573000</v>
      </c>
      <c r="Q15" s="15">
        <v>25077893400</v>
      </c>
    </row>
    <row r="16" spans="1:17" ht="18.75" x14ac:dyDescent="0.45">
      <c r="A16" s="23" t="s">
        <v>24</v>
      </c>
      <c r="C16" s="15">
        <v>5655000</v>
      </c>
      <c r="E16" s="15">
        <v>11208977383</v>
      </c>
      <c r="G16" s="15">
        <v>13884741292</v>
      </c>
      <c r="I16" s="15">
        <v>-2675763909</v>
      </c>
      <c r="K16" s="15">
        <v>5655000</v>
      </c>
      <c r="M16" s="15">
        <v>11208977383</v>
      </c>
      <c r="O16" s="15">
        <v>13320865809</v>
      </c>
      <c r="Q16" s="15">
        <v>-2111888426</v>
      </c>
    </row>
    <row r="17" spans="1:17" ht="18.75" x14ac:dyDescent="0.45">
      <c r="A17" s="23" t="s">
        <v>25</v>
      </c>
      <c r="C17" s="15">
        <v>63514487</v>
      </c>
      <c r="E17" s="15">
        <v>274202148710</v>
      </c>
      <c r="G17" s="15">
        <v>333215502110</v>
      </c>
      <c r="I17" s="15">
        <v>-59013353400</v>
      </c>
      <c r="K17" s="15">
        <v>63514487</v>
      </c>
      <c r="M17" s="15">
        <v>274202148710</v>
      </c>
      <c r="O17" s="15">
        <v>213843582243</v>
      </c>
      <c r="Q17" s="15">
        <v>60358566467</v>
      </c>
    </row>
    <row r="18" spans="1:17" ht="18.75" x14ac:dyDescent="0.45">
      <c r="A18" s="23" t="s">
        <v>26</v>
      </c>
      <c r="C18" s="15">
        <v>1143856</v>
      </c>
      <c r="E18" s="15">
        <v>3734072387</v>
      </c>
      <c r="G18" s="15">
        <v>4484525424</v>
      </c>
      <c r="I18" s="15">
        <v>-750453037</v>
      </c>
      <c r="K18" s="15">
        <v>1143856</v>
      </c>
      <c r="M18" s="15">
        <v>3734072387</v>
      </c>
      <c r="O18" s="15">
        <v>3240592662</v>
      </c>
      <c r="Q18" s="15">
        <v>493479725</v>
      </c>
    </row>
    <row r="19" spans="1:17" ht="18.75" x14ac:dyDescent="0.45">
      <c r="A19" s="23" t="s">
        <v>27</v>
      </c>
      <c r="C19" s="15">
        <v>6000000</v>
      </c>
      <c r="E19" s="15">
        <v>11302348500</v>
      </c>
      <c r="G19" s="15">
        <v>13878926100</v>
      </c>
      <c r="I19" s="15">
        <v>-2576577600</v>
      </c>
      <c r="K19" s="15">
        <v>6000000</v>
      </c>
      <c r="M19" s="15">
        <v>11302348500</v>
      </c>
      <c r="O19" s="15">
        <v>16807245114</v>
      </c>
      <c r="Q19" s="15">
        <v>-5504896614</v>
      </c>
    </row>
    <row r="20" spans="1:17" ht="37.5" x14ac:dyDescent="0.45">
      <c r="A20" s="23" t="s">
        <v>28</v>
      </c>
      <c r="C20" s="15">
        <v>402167</v>
      </c>
      <c r="E20" s="15">
        <v>10358147096</v>
      </c>
      <c r="G20" s="15">
        <v>10372389833</v>
      </c>
      <c r="I20" s="15">
        <v>-14242737</v>
      </c>
      <c r="K20" s="15">
        <v>402167</v>
      </c>
      <c r="M20" s="15">
        <v>10358147096</v>
      </c>
      <c r="O20" s="15">
        <v>10372389833</v>
      </c>
      <c r="Q20" s="15">
        <v>-14242737</v>
      </c>
    </row>
    <row r="21" spans="1:17" ht="18.75" x14ac:dyDescent="0.45">
      <c r="A21" s="23" t="s">
        <v>29</v>
      </c>
      <c r="C21" s="15">
        <v>4400000</v>
      </c>
      <c r="E21" s="15">
        <v>14486091840</v>
      </c>
      <c r="G21" s="15">
        <v>16524291960</v>
      </c>
      <c r="I21" s="15">
        <v>-2038200120</v>
      </c>
      <c r="K21" s="15">
        <v>4400000</v>
      </c>
      <c r="M21" s="15">
        <v>14486091840</v>
      </c>
      <c r="O21" s="15">
        <v>19608409112</v>
      </c>
      <c r="Q21" s="15">
        <v>-5122317272</v>
      </c>
    </row>
    <row r="22" spans="1:17" ht="18.75" x14ac:dyDescent="0.45">
      <c r="A22" s="23" t="s">
        <v>30</v>
      </c>
      <c r="C22" s="15">
        <v>70247</v>
      </c>
      <c r="E22" s="15">
        <v>146920280</v>
      </c>
      <c r="G22" s="15">
        <v>69829030</v>
      </c>
      <c r="I22" s="15">
        <v>77091250</v>
      </c>
      <c r="K22" s="15">
        <v>70247</v>
      </c>
      <c r="M22" s="15">
        <v>146920280</v>
      </c>
      <c r="O22" s="15">
        <v>70310779</v>
      </c>
      <c r="Q22" s="15">
        <v>76609501</v>
      </c>
    </row>
    <row r="23" spans="1:17" ht="37.5" x14ac:dyDescent="0.45">
      <c r="A23" s="23" t="s">
        <v>200</v>
      </c>
      <c r="J23" s="16"/>
      <c r="K23" s="15">
        <v>0</v>
      </c>
      <c r="M23" s="15">
        <v>0</v>
      </c>
      <c r="O23" s="15">
        <v>-481749</v>
      </c>
      <c r="Q23" s="15">
        <v>481749</v>
      </c>
    </row>
    <row r="24" spans="1:17" ht="18.75" x14ac:dyDescent="0.45">
      <c r="A24" s="23" t="s">
        <v>31</v>
      </c>
      <c r="C24" s="15">
        <v>2000000</v>
      </c>
      <c r="E24" s="15">
        <v>8391770100</v>
      </c>
      <c r="G24" s="15">
        <v>8686008900</v>
      </c>
      <c r="I24" s="15">
        <v>-294238800</v>
      </c>
      <c r="K24" s="15">
        <v>2000000</v>
      </c>
      <c r="M24" s="15">
        <v>8391770100</v>
      </c>
      <c r="O24" s="15">
        <v>6397705800</v>
      </c>
      <c r="Q24" s="15">
        <v>1994064300</v>
      </c>
    </row>
    <row r="25" spans="1:17" ht="18.75" x14ac:dyDescent="0.45">
      <c r="A25" s="23" t="s">
        <v>32</v>
      </c>
      <c r="C25" s="15">
        <v>8279</v>
      </c>
      <c r="E25" s="15">
        <v>147962495</v>
      </c>
      <c r="G25" s="15">
        <v>167063721</v>
      </c>
      <c r="I25" s="15">
        <v>-19101226</v>
      </c>
      <c r="K25" s="15">
        <v>8279</v>
      </c>
      <c r="M25" s="15">
        <v>147962495</v>
      </c>
      <c r="O25" s="15">
        <v>125997319</v>
      </c>
      <c r="Q25" s="15">
        <v>21965176</v>
      </c>
    </row>
    <row r="26" spans="1:17" ht="18.75" x14ac:dyDescent="0.45">
      <c r="A26" s="23" t="s">
        <v>33</v>
      </c>
      <c r="C26" s="15">
        <v>2000000</v>
      </c>
      <c r="E26" s="15">
        <v>8222781600</v>
      </c>
      <c r="G26" s="15">
        <v>8455389300</v>
      </c>
      <c r="I26" s="15">
        <v>-232607700</v>
      </c>
      <c r="K26" s="15">
        <v>2000000</v>
      </c>
      <c r="M26" s="15">
        <v>8222781600</v>
      </c>
      <c r="O26" s="15">
        <v>7719792300</v>
      </c>
      <c r="Q26" s="15">
        <v>502989300</v>
      </c>
    </row>
    <row r="27" spans="1:17" ht="18.75" x14ac:dyDescent="0.45">
      <c r="A27" s="23" t="s">
        <v>34</v>
      </c>
      <c r="C27" s="15">
        <v>5221301</v>
      </c>
      <c r="E27" s="15">
        <v>41677581100</v>
      </c>
      <c r="G27" s="15">
        <v>46296889591</v>
      </c>
      <c r="I27" s="15">
        <v>-4619308491</v>
      </c>
      <c r="K27" s="15">
        <v>5221301</v>
      </c>
      <c r="M27" s="15">
        <v>41677581100</v>
      </c>
      <c r="O27" s="15">
        <v>38613689465</v>
      </c>
      <c r="Q27" s="15">
        <v>3063891635</v>
      </c>
    </row>
    <row r="28" spans="1:17" ht="18.75" x14ac:dyDescent="0.45">
      <c r="A28" s="23" t="s">
        <v>35</v>
      </c>
      <c r="C28" s="15">
        <v>3500000</v>
      </c>
      <c r="E28" s="15">
        <v>8642270700</v>
      </c>
      <c r="G28" s="15">
        <v>9204175383</v>
      </c>
      <c r="I28" s="15">
        <v>-561904683</v>
      </c>
      <c r="K28" s="15">
        <v>3500000</v>
      </c>
      <c r="M28" s="15">
        <v>8642270700</v>
      </c>
      <c r="O28" s="15">
        <v>9204175383</v>
      </c>
      <c r="Q28" s="15">
        <v>-561904683</v>
      </c>
    </row>
    <row r="29" spans="1:17" ht="18.75" x14ac:dyDescent="0.45">
      <c r="A29" s="23" t="s">
        <v>36</v>
      </c>
      <c r="C29" s="15">
        <v>14300000</v>
      </c>
      <c r="E29" s="15">
        <v>33632488890</v>
      </c>
      <c r="G29" s="15">
        <v>40910525370</v>
      </c>
      <c r="I29" s="15">
        <v>-7278036480</v>
      </c>
      <c r="K29" s="15">
        <v>14300000</v>
      </c>
      <c r="M29" s="15">
        <v>33632488890</v>
      </c>
      <c r="O29" s="15">
        <v>44291128422</v>
      </c>
      <c r="Q29" s="15">
        <v>-10658639532</v>
      </c>
    </row>
    <row r="30" spans="1:17" ht="18.75" x14ac:dyDescent="0.45">
      <c r="A30" s="23" t="s">
        <v>37</v>
      </c>
      <c r="C30" s="15">
        <v>1528378</v>
      </c>
      <c r="E30" s="15">
        <v>9313211845</v>
      </c>
      <c r="G30" s="15">
        <v>11288281241</v>
      </c>
      <c r="I30" s="15">
        <v>-1975069396</v>
      </c>
      <c r="K30" s="15">
        <v>1528378</v>
      </c>
      <c r="M30" s="15">
        <v>9313211845</v>
      </c>
      <c r="O30" s="15">
        <v>11682466528</v>
      </c>
      <c r="Q30" s="15">
        <v>-2369254683</v>
      </c>
    </row>
    <row r="31" spans="1:17" ht="37.5" x14ac:dyDescent="0.45">
      <c r="A31" s="23" t="s">
        <v>38</v>
      </c>
      <c r="C31" s="15">
        <v>6600000</v>
      </c>
      <c r="E31" s="15">
        <v>7767904320</v>
      </c>
      <c r="G31" s="15">
        <v>8633920680</v>
      </c>
      <c r="I31" s="15">
        <v>-866016360</v>
      </c>
      <c r="K31" s="15">
        <v>6600000</v>
      </c>
      <c r="M31" s="15">
        <v>7767904320</v>
      </c>
      <c r="O31" s="15">
        <v>9314704766</v>
      </c>
      <c r="Q31" s="15">
        <v>-1546800446</v>
      </c>
    </row>
    <row r="32" spans="1:17" ht="37.5" x14ac:dyDescent="0.45">
      <c r="A32" s="23" t="s">
        <v>39</v>
      </c>
      <c r="C32" s="15">
        <v>3200077</v>
      </c>
      <c r="E32" s="15">
        <v>6565659422</v>
      </c>
      <c r="G32" s="15">
        <v>7322746119</v>
      </c>
      <c r="I32" s="15">
        <v>-757086697</v>
      </c>
      <c r="K32" s="15">
        <v>3200077</v>
      </c>
      <c r="M32" s="15">
        <v>6565659422</v>
      </c>
      <c r="O32" s="15">
        <v>6705625030</v>
      </c>
      <c r="Q32" s="15">
        <v>-139965608</v>
      </c>
    </row>
    <row r="33" spans="1:17" ht="18.75" x14ac:dyDescent="0.45">
      <c r="A33" s="23" t="s">
        <v>40</v>
      </c>
      <c r="C33" s="15">
        <v>5009870</v>
      </c>
      <c r="E33" s="15">
        <v>24999907593</v>
      </c>
      <c r="G33" s="15">
        <v>26693128426</v>
      </c>
      <c r="I33" s="15">
        <v>-1693220833</v>
      </c>
      <c r="K33" s="15">
        <v>5009870</v>
      </c>
      <c r="M33" s="15">
        <v>24999907593</v>
      </c>
      <c r="O33" s="15">
        <v>34107459231</v>
      </c>
      <c r="Q33" s="15">
        <v>-9107551638</v>
      </c>
    </row>
    <row r="34" spans="1:17" ht="18.75" x14ac:dyDescent="0.45">
      <c r="A34" s="23" t="s">
        <v>41</v>
      </c>
      <c r="C34" s="15">
        <v>5970000</v>
      </c>
      <c r="E34" s="15">
        <v>101598271920</v>
      </c>
      <c r="G34" s="15">
        <v>128422114740</v>
      </c>
      <c r="I34" s="15">
        <v>-26823842820</v>
      </c>
      <c r="K34" s="15">
        <v>5970000</v>
      </c>
      <c r="M34" s="15">
        <v>101598271920</v>
      </c>
      <c r="O34" s="15">
        <v>150735753900</v>
      </c>
      <c r="Q34" s="15">
        <v>-49137481980</v>
      </c>
    </row>
    <row r="35" spans="1:17" ht="18.75" x14ac:dyDescent="0.45">
      <c r="A35" s="23" t="s">
        <v>42</v>
      </c>
      <c r="C35" s="15">
        <v>344439</v>
      </c>
      <c r="E35" s="15">
        <v>9244518875</v>
      </c>
      <c r="G35" s="15">
        <v>9384898606</v>
      </c>
      <c r="I35" s="15">
        <v>-140379731</v>
      </c>
      <c r="K35" s="15">
        <v>344439</v>
      </c>
      <c r="M35" s="15">
        <v>9244518875</v>
      </c>
      <c r="O35" s="15">
        <v>6971052011</v>
      </c>
      <c r="Q35" s="15">
        <v>2273466864</v>
      </c>
    </row>
    <row r="36" spans="1:17" ht="18.75" x14ac:dyDescent="0.45">
      <c r="A36" s="23" t="s">
        <v>43</v>
      </c>
      <c r="C36" s="15">
        <v>4563157</v>
      </c>
      <c r="E36" s="15">
        <v>105008543897</v>
      </c>
      <c r="G36" s="15">
        <v>104317561827</v>
      </c>
      <c r="I36" s="15">
        <v>690982070</v>
      </c>
      <c r="K36" s="15">
        <v>4563157</v>
      </c>
      <c r="M36" s="15">
        <v>105008543897</v>
      </c>
      <c r="O36" s="15">
        <v>101677158718</v>
      </c>
      <c r="Q36" s="15">
        <v>3331385179</v>
      </c>
    </row>
    <row r="37" spans="1:17" ht="18.75" x14ac:dyDescent="0.45">
      <c r="A37" s="23" t="s">
        <v>44</v>
      </c>
      <c r="C37" s="15">
        <v>831000</v>
      </c>
      <c r="E37" s="15">
        <v>22972604845</v>
      </c>
      <c r="G37" s="15">
        <v>24922095943</v>
      </c>
      <c r="I37" s="15">
        <v>-1949491098</v>
      </c>
      <c r="K37" s="15">
        <v>831000</v>
      </c>
      <c r="M37" s="15">
        <v>22972604845</v>
      </c>
      <c r="O37" s="15">
        <v>25491530424</v>
      </c>
      <c r="Q37" s="15">
        <v>-2518925579</v>
      </c>
    </row>
    <row r="38" spans="1:17" ht="18.75" x14ac:dyDescent="0.45">
      <c r="A38" s="23" t="s">
        <v>45</v>
      </c>
      <c r="C38" s="15">
        <v>46550</v>
      </c>
      <c r="E38" s="15">
        <v>10714982248</v>
      </c>
      <c r="G38" s="15">
        <v>11279999586</v>
      </c>
      <c r="I38" s="15">
        <v>-565017338</v>
      </c>
      <c r="K38" s="15">
        <v>46550</v>
      </c>
      <c r="M38" s="15">
        <v>10714982248</v>
      </c>
      <c r="O38" s="15">
        <v>11279999586</v>
      </c>
      <c r="Q38" s="15">
        <v>-565017338</v>
      </c>
    </row>
    <row r="39" spans="1:17" ht="18.75" x14ac:dyDescent="0.45">
      <c r="A39" s="23" t="s">
        <v>46</v>
      </c>
      <c r="C39" s="15">
        <v>500000</v>
      </c>
      <c r="E39" s="15">
        <v>16481349000</v>
      </c>
      <c r="G39" s="15">
        <v>20407846500</v>
      </c>
      <c r="I39" s="15">
        <v>-3926497500</v>
      </c>
      <c r="K39" s="15">
        <v>500000</v>
      </c>
      <c r="M39" s="15">
        <v>16481349000</v>
      </c>
      <c r="O39" s="15">
        <v>20004631832</v>
      </c>
      <c r="Q39" s="15">
        <v>-3523282832</v>
      </c>
    </row>
    <row r="40" spans="1:17" ht="18.75" x14ac:dyDescent="0.45">
      <c r="A40" s="23" t="s">
        <v>47</v>
      </c>
      <c r="C40" s="15">
        <v>200000</v>
      </c>
      <c r="E40" s="15">
        <v>5357929500</v>
      </c>
      <c r="G40" s="15">
        <v>5374983339</v>
      </c>
      <c r="I40" s="15">
        <v>-17053839</v>
      </c>
      <c r="K40" s="15">
        <v>200000</v>
      </c>
      <c r="M40" s="15">
        <v>5357929500</v>
      </c>
      <c r="O40" s="15">
        <v>5374983339</v>
      </c>
      <c r="Q40" s="15">
        <v>-17053839</v>
      </c>
    </row>
    <row r="41" spans="1:17" ht="37.5" x14ac:dyDescent="0.45">
      <c r="A41" s="23" t="s">
        <v>48</v>
      </c>
      <c r="C41" s="15">
        <v>2100000</v>
      </c>
      <c r="E41" s="15">
        <v>10500150150</v>
      </c>
      <c r="G41" s="15">
        <v>11752653150</v>
      </c>
      <c r="I41" s="15">
        <v>-1252503000</v>
      </c>
      <c r="K41" s="15">
        <v>2100000</v>
      </c>
      <c r="M41" s="15">
        <v>10500150150</v>
      </c>
      <c r="O41" s="15">
        <v>14280174602</v>
      </c>
      <c r="Q41" s="15">
        <v>-3780024452</v>
      </c>
    </row>
    <row r="42" spans="1:17" ht="37.5" x14ac:dyDescent="0.45">
      <c r="A42" s="23" t="s">
        <v>49</v>
      </c>
      <c r="C42" s="15">
        <v>3015000</v>
      </c>
      <c r="E42" s="15">
        <v>19271100622</v>
      </c>
      <c r="G42" s="15">
        <v>22447985017</v>
      </c>
      <c r="I42" s="15">
        <v>-3176884395</v>
      </c>
      <c r="K42" s="15">
        <v>3015000</v>
      </c>
      <c r="M42" s="15">
        <v>19271100622</v>
      </c>
      <c r="O42" s="15">
        <v>21553555916</v>
      </c>
      <c r="Q42" s="15">
        <v>-2282455294</v>
      </c>
    </row>
    <row r="43" spans="1:17" ht="37.5" x14ac:dyDescent="0.45">
      <c r="A43" s="23" t="s">
        <v>50</v>
      </c>
      <c r="C43" s="15">
        <v>2222222</v>
      </c>
      <c r="E43" s="15">
        <v>19638008036</v>
      </c>
      <c r="G43" s="15">
        <v>23702567630</v>
      </c>
      <c r="I43" s="15">
        <v>-4064559594</v>
      </c>
      <c r="K43" s="15">
        <v>2222222</v>
      </c>
      <c r="M43" s="15">
        <v>19638008036</v>
      </c>
      <c r="O43" s="15">
        <v>21559837844</v>
      </c>
      <c r="Q43" s="15">
        <v>-1921829808</v>
      </c>
    </row>
    <row r="44" spans="1:17" ht="18.75" x14ac:dyDescent="0.45">
      <c r="A44" s="23" t="s">
        <v>51</v>
      </c>
      <c r="C44" s="15">
        <v>225581</v>
      </c>
      <c r="E44" s="15">
        <v>9429241248</v>
      </c>
      <c r="G44" s="15">
        <v>10954065040</v>
      </c>
      <c r="I44" s="15">
        <v>-1524823792</v>
      </c>
      <c r="K44" s="15">
        <v>225581</v>
      </c>
      <c r="M44" s="15">
        <v>9429241248</v>
      </c>
      <c r="O44" s="15">
        <v>13452321444</v>
      </c>
      <c r="Q44" s="15">
        <v>-4023080196</v>
      </c>
    </row>
    <row r="45" spans="1:17" ht="37.5" x14ac:dyDescent="0.45">
      <c r="A45" s="23" t="s">
        <v>52</v>
      </c>
      <c r="C45" s="15">
        <v>21292996</v>
      </c>
      <c r="E45" s="15">
        <v>92602574198</v>
      </c>
      <c r="G45" s="15">
        <v>117684642866</v>
      </c>
      <c r="I45" s="15">
        <v>-25082068668</v>
      </c>
      <c r="K45" s="15">
        <v>21292996</v>
      </c>
      <c r="M45" s="15">
        <v>92602574198</v>
      </c>
      <c r="O45" s="15">
        <v>84023129990</v>
      </c>
      <c r="Q45" s="15">
        <v>8579444208</v>
      </c>
    </row>
    <row r="46" spans="1:17" ht="37.5" x14ac:dyDescent="0.45">
      <c r="A46" s="23" t="s">
        <v>53</v>
      </c>
      <c r="C46" s="15">
        <v>270000</v>
      </c>
      <c r="E46" s="15">
        <v>1996847640</v>
      </c>
      <c r="G46" s="15">
        <v>2183080396</v>
      </c>
      <c r="I46" s="15">
        <v>-186232756</v>
      </c>
      <c r="K46" s="15">
        <v>270000</v>
      </c>
      <c r="M46" s="15">
        <v>1996847640</v>
      </c>
      <c r="O46" s="15">
        <v>2183080396</v>
      </c>
      <c r="Q46" s="15">
        <v>-186232756</v>
      </c>
    </row>
    <row r="47" spans="1:17" ht="37.5" x14ac:dyDescent="0.45">
      <c r="A47" s="23" t="s">
        <v>54</v>
      </c>
      <c r="C47" s="15">
        <v>2900000</v>
      </c>
      <c r="E47" s="15">
        <v>34189355700</v>
      </c>
      <c r="G47" s="15">
        <v>50318811000</v>
      </c>
      <c r="I47" s="15">
        <v>-16129455300</v>
      </c>
      <c r="K47" s="15">
        <v>2900000</v>
      </c>
      <c r="M47" s="15">
        <v>34189355700</v>
      </c>
      <c r="O47" s="15">
        <v>31710195000</v>
      </c>
      <c r="Q47" s="15">
        <v>2479160700</v>
      </c>
    </row>
    <row r="48" spans="1:17" ht="18.75" x14ac:dyDescent="0.45">
      <c r="A48" s="23" t="s">
        <v>55</v>
      </c>
      <c r="C48" s="15">
        <v>2536000</v>
      </c>
      <c r="E48" s="15">
        <v>66854554416</v>
      </c>
      <c r="G48" s="15">
        <v>59190985584</v>
      </c>
      <c r="I48" s="15">
        <v>7663568832</v>
      </c>
      <c r="K48" s="15">
        <v>2536000</v>
      </c>
      <c r="M48" s="15">
        <v>66854554416</v>
      </c>
      <c r="O48" s="15">
        <v>57174256944</v>
      </c>
      <c r="Q48" s="15">
        <v>9680297472</v>
      </c>
    </row>
    <row r="49" spans="1:17" ht="18.75" x14ac:dyDescent="0.45">
      <c r="A49" s="23" t="s">
        <v>56</v>
      </c>
      <c r="C49" s="15">
        <v>633663</v>
      </c>
      <c r="E49" s="15">
        <v>4579319966</v>
      </c>
      <c r="G49" s="15">
        <v>5506521588</v>
      </c>
      <c r="I49" s="15">
        <v>-927201622</v>
      </c>
      <c r="K49" s="15">
        <v>633663</v>
      </c>
      <c r="M49" s="15">
        <v>4579319966</v>
      </c>
      <c r="O49" s="15">
        <v>5506521588</v>
      </c>
      <c r="Q49" s="15">
        <v>-927201622</v>
      </c>
    </row>
    <row r="50" spans="1:17" ht="18.75" x14ac:dyDescent="0.45">
      <c r="A50" s="23" t="s">
        <v>57</v>
      </c>
      <c r="C50" s="15">
        <v>600000</v>
      </c>
      <c r="E50" s="15">
        <v>7998126300</v>
      </c>
      <c r="G50" s="15">
        <v>8856985500</v>
      </c>
      <c r="I50" s="15">
        <v>-858859200</v>
      </c>
      <c r="K50" s="15">
        <v>600000</v>
      </c>
      <c r="M50" s="15">
        <v>7998126300</v>
      </c>
      <c r="O50" s="15">
        <v>7449410700</v>
      </c>
      <c r="Q50" s="15">
        <v>548715600</v>
      </c>
    </row>
    <row r="51" spans="1:17" ht="18.75" x14ac:dyDescent="0.45">
      <c r="A51" s="23" t="s">
        <v>58</v>
      </c>
      <c r="C51" s="15">
        <v>4874280</v>
      </c>
      <c r="E51" s="15">
        <v>35128265746</v>
      </c>
      <c r="G51" s="15">
        <v>38196006101</v>
      </c>
      <c r="I51" s="15">
        <v>-3067740355</v>
      </c>
      <c r="K51" s="15">
        <v>4874280</v>
      </c>
      <c r="M51" s="15">
        <v>35128265746</v>
      </c>
      <c r="O51" s="15">
        <v>38235561718</v>
      </c>
      <c r="Q51" s="15">
        <v>-3107295972</v>
      </c>
    </row>
    <row r="52" spans="1:17" ht="18.75" x14ac:dyDescent="0.45">
      <c r="A52" s="23" t="s">
        <v>59</v>
      </c>
      <c r="C52" s="15">
        <v>394653</v>
      </c>
      <c r="E52" s="15">
        <v>3056054506</v>
      </c>
      <c r="G52" s="15">
        <v>3093067229</v>
      </c>
      <c r="I52" s="15">
        <v>-37012723</v>
      </c>
      <c r="K52" s="15">
        <v>394653</v>
      </c>
      <c r="M52" s="15">
        <v>3056054506</v>
      </c>
      <c r="O52" s="15">
        <v>3069186100</v>
      </c>
      <c r="Q52" s="15">
        <v>-13131594</v>
      </c>
    </row>
    <row r="53" spans="1:17" ht="18.75" x14ac:dyDescent="0.45">
      <c r="A53" s="23" t="s">
        <v>60</v>
      </c>
      <c r="C53" s="15">
        <v>2856444</v>
      </c>
      <c r="E53" s="15">
        <v>31319113185</v>
      </c>
      <c r="G53" s="15">
        <v>32426497967</v>
      </c>
      <c r="I53" s="15">
        <v>-1107384782</v>
      </c>
      <c r="K53" s="15">
        <v>2856444</v>
      </c>
      <c r="M53" s="15">
        <v>31319113185</v>
      </c>
      <c r="O53" s="15">
        <v>33306726896</v>
      </c>
      <c r="Q53" s="15">
        <v>-1987613711</v>
      </c>
    </row>
    <row r="54" spans="1:17" ht="18.75" x14ac:dyDescent="0.45">
      <c r="A54" s="23" t="s">
        <v>61</v>
      </c>
      <c r="C54" s="15">
        <v>34769288</v>
      </c>
      <c r="E54" s="15">
        <v>171429557253</v>
      </c>
      <c r="G54" s="15">
        <v>193679877018</v>
      </c>
      <c r="I54" s="15">
        <v>-22250319765</v>
      </c>
      <c r="K54" s="15">
        <v>34769288</v>
      </c>
      <c r="M54" s="15">
        <v>171429557253</v>
      </c>
      <c r="O54" s="15">
        <v>203572599237</v>
      </c>
      <c r="Q54" s="15">
        <v>-32143041984</v>
      </c>
    </row>
    <row r="55" spans="1:17" ht="18.75" x14ac:dyDescent="0.45">
      <c r="A55" s="23" t="s">
        <v>62</v>
      </c>
      <c r="C55" s="15">
        <v>164000</v>
      </c>
      <c r="E55" s="15">
        <v>24083565066</v>
      </c>
      <c r="G55" s="15">
        <v>24313429188</v>
      </c>
      <c r="I55" s="15">
        <v>-229864122</v>
      </c>
      <c r="K55" s="15">
        <v>164000</v>
      </c>
      <c r="M55" s="15">
        <v>24083565066</v>
      </c>
      <c r="O55" s="15">
        <v>24701106122</v>
      </c>
      <c r="Q55" s="15">
        <v>-617541056</v>
      </c>
    </row>
    <row r="56" spans="1:17" ht="18.75" x14ac:dyDescent="0.45">
      <c r="A56" s="23" t="s">
        <v>63</v>
      </c>
      <c r="C56" s="15">
        <v>6285210</v>
      </c>
      <c r="E56" s="15">
        <v>58479529685</v>
      </c>
      <c r="G56" s="15">
        <v>61454072894</v>
      </c>
      <c r="I56" s="15">
        <v>-2974543209</v>
      </c>
      <c r="K56" s="15">
        <v>6285210</v>
      </c>
      <c r="M56" s="15">
        <v>58479529685</v>
      </c>
      <c r="O56" s="15">
        <v>60506662011</v>
      </c>
      <c r="Q56" s="15">
        <v>-2027132326</v>
      </c>
    </row>
    <row r="57" spans="1:17" ht="37.5" x14ac:dyDescent="0.45">
      <c r="A57" s="23" t="s">
        <v>209</v>
      </c>
      <c r="J57" s="16"/>
      <c r="K57" s="15">
        <v>0</v>
      </c>
      <c r="M57" s="15">
        <v>0</v>
      </c>
      <c r="O57" s="15">
        <v>217187948</v>
      </c>
      <c r="Q57" s="15">
        <v>-217187948</v>
      </c>
    </row>
    <row r="58" spans="1:17" ht="18.75" x14ac:dyDescent="0.45">
      <c r="A58" s="23" t="s">
        <v>64</v>
      </c>
      <c r="C58" s="15">
        <v>1300000</v>
      </c>
      <c r="E58" s="15">
        <v>12160213650</v>
      </c>
      <c r="G58" s="15">
        <v>15365030850</v>
      </c>
      <c r="I58" s="15">
        <v>-3204817200</v>
      </c>
      <c r="K58" s="15">
        <v>1300000</v>
      </c>
      <c r="M58" s="15">
        <v>12160213650</v>
      </c>
      <c r="O58" s="15">
        <v>17047695446</v>
      </c>
      <c r="Q58" s="15">
        <v>-4887481796</v>
      </c>
    </row>
    <row r="59" spans="1:17" ht="18.75" x14ac:dyDescent="0.45">
      <c r="A59" s="23" t="s">
        <v>65</v>
      </c>
      <c r="C59" s="15">
        <v>28265468</v>
      </c>
      <c r="E59" s="15">
        <v>198647829450</v>
      </c>
      <c r="G59" s="15">
        <v>192671708088</v>
      </c>
      <c r="I59" s="15">
        <v>5976121362</v>
      </c>
      <c r="K59" s="15">
        <v>28265468</v>
      </c>
      <c r="M59" s="15">
        <v>198647829450</v>
      </c>
      <c r="O59" s="15">
        <v>210448690605</v>
      </c>
      <c r="Q59" s="15">
        <v>-11800861155</v>
      </c>
    </row>
    <row r="60" spans="1:17" ht="18.75" x14ac:dyDescent="0.45">
      <c r="A60" s="23" t="s">
        <v>66</v>
      </c>
      <c r="C60" s="15">
        <v>7541555</v>
      </c>
      <c r="E60" s="15">
        <v>90409993938</v>
      </c>
      <c r="G60" s="15">
        <v>100830382957</v>
      </c>
      <c r="I60" s="15">
        <v>-10420389019</v>
      </c>
      <c r="K60" s="15">
        <v>7541555</v>
      </c>
      <c r="M60" s="15">
        <v>90409993938</v>
      </c>
      <c r="O60" s="15">
        <v>102329719507</v>
      </c>
      <c r="Q60" s="15">
        <v>-11919725569</v>
      </c>
    </row>
    <row r="61" spans="1:17" ht="18.75" x14ac:dyDescent="0.45">
      <c r="A61" s="23" t="s">
        <v>67</v>
      </c>
      <c r="C61" s="15">
        <v>20042105</v>
      </c>
      <c r="E61" s="15">
        <v>132486982260</v>
      </c>
      <c r="G61" s="15">
        <v>175520347927</v>
      </c>
      <c r="I61" s="15">
        <v>-43033365667</v>
      </c>
      <c r="K61" s="15">
        <v>20042105</v>
      </c>
      <c r="M61" s="15">
        <v>132486982260</v>
      </c>
      <c r="O61" s="15">
        <v>173877883004</v>
      </c>
      <c r="Q61" s="15">
        <v>-41390900744</v>
      </c>
    </row>
    <row r="62" spans="1:17" ht="18.75" x14ac:dyDescent="0.45">
      <c r="A62" s="23" t="s">
        <v>68</v>
      </c>
      <c r="C62" s="15">
        <v>5650000</v>
      </c>
      <c r="E62" s="15">
        <v>57904903575</v>
      </c>
      <c r="G62" s="15">
        <v>76551293475</v>
      </c>
      <c r="I62" s="15">
        <v>-18646389900</v>
      </c>
      <c r="K62" s="15">
        <v>5650000</v>
      </c>
      <c r="M62" s="15">
        <v>57904903575</v>
      </c>
      <c r="O62" s="15">
        <v>79083952061</v>
      </c>
      <c r="Q62" s="15">
        <v>-21179048486</v>
      </c>
    </row>
    <row r="63" spans="1:17" ht="18.75" x14ac:dyDescent="0.45">
      <c r="A63" s="23" t="s">
        <v>69</v>
      </c>
      <c r="C63" s="15">
        <v>10800000</v>
      </c>
      <c r="E63" s="15">
        <v>46228096440</v>
      </c>
      <c r="G63" s="15">
        <v>56362635000</v>
      </c>
      <c r="I63" s="15">
        <v>-10134538560</v>
      </c>
      <c r="K63" s="15">
        <v>10800000</v>
      </c>
      <c r="M63" s="15">
        <v>46228096440</v>
      </c>
      <c r="O63" s="15">
        <v>65055973061</v>
      </c>
      <c r="Q63" s="15">
        <v>-18827876621</v>
      </c>
    </row>
    <row r="64" spans="1:17" ht="18.75" x14ac:dyDescent="0.45">
      <c r="A64" s="23" t="s">
        <v>70</v>
      </c>
      <c r="C64" s="15">
        <v>1200000</v>
      </c>
      <c r="E64" s="15">
        <v>9304308000</v>
      </c>
      <c r="G64" s="15">
        <v>12870959400</v>
      </c>
      <c r="I64" s="15">
        <v>-3566651400</v>
      </c>
      <c r="K64" s="15">
        <v>1200000</v>
      </c>
      <c r="M64" s="15">
        <v>9304308000</v>
      </c>
      <c r="O64" s="15">
        <v>8972318505</v>
      </c>
      <c r="Q64" s="15">
        <v>331989495</v>
      </c>
    </row>
    <row r="65" spans="1:17" ht="18.75" x14ac:dyDescent="0.45">
      <c r="A65" s="23" t="s">
        <v>71</v>
      </c>
      <c r="C65" s="15">
        <v>3725173</v>
      </c>
      <c r="E65" s="15">
        <v>26254328284</v>
      </c>
      <c r="G65" s="15">
        <v>27709979875</v>
      </c>
      <c r="I65" s="15">
        <v>-1455651591</v>
      </c>
      <c r="K65" s="15">
        <v>3725173</v>
      </c>
      <c r="M65" s="15">
        <v>26254328284</v>
      </c>
      <c r="O65" s="15">
        <v>27601929167</v>
      </c>
      <c r="Q65" s="15">
        <v>-1347600883</v>
      </c>
    </row>
    <row r="66" spans="1:17" ht="18.75" x14ac:dyDescent="0.45">
      <c r="A66" s="23" t="s">
        <v>72</v>
      </c>
      <c r="C66" s="15">
        <v>447572</v>
      </c>
      <c r="E66" s="15">
        <v>29466319533</v>
      </c>
      <c r="G66" s="15">
        <v>28781159756</v>
      </c>
      <c r="I66" s="15">
        <v>685159777</v>
      </c>
      <c r="K66" s="15">
        <v>447572</v>
      </c>
      <c r="M66" s="15">
        <v>29466319533</v>
      </c>
      <c r="O66" s="15">
        <v>27845808469</v>
      </c>
      <c r="Q66" s="15">
        <v>1620511064</v>
      </c>
    </row>
    <row r="67" spans="1:17" ht="18.75" x14ac:dyDescent="0.45">
      <c r="A67" s="23" t="s">
        <v>73</v>
      </c>
      <c r="C67" s="15">
        <v>630116</v>
      </c>
      <c r="E67" s="15">
        <v>22925025239</v>
      </c>
      <c r="G67" s="15">
        <v>20432085336</v>
      </c>
      <c r="I67" s="15">
        <v>2492939903</v>
      </c>
      <c r="K67" s="15">
        <v>630116</v>
      </c>
      <c r="M67" s="15">
        <v>22925025239</v>
      </c>
      <c r="O67" s="15">
        <v>17526457098</v>
      </c>
      <c r="Q67" s="15">
        <v>5398568141</v>
      </c>
    </row>
    <row r="68" spans="1:17" ht="18.75" x14ac:dyDescent="0.45">
      <c r="A68" s="23" t="s">
        <v>74</v>
      </c>
      <c r="C68" s="15">
        <v>276932</v>
      </c>
      <c r="E68" s="15">
        <v>9621184698</v>
      </c>
      <c r="G68" s="15">
        <v>11093955460</v>
      </c>
      <c r="I68" s="15">
        <v>-1472770762</v>
      </c>
      <c r="K68" s="15">
        <v>276932</v>
      </c>
      <c r="M68" s="15">
        <v>9621184698</v>
      </c>
      <c r="O68" s="15">
        <v>7821770088</v>
      </c>
      <c r="Q68" s="15">
        <v>1799414610</v>
      </c>
    </row>
    <row r="69" spans="1:17" ht="18.75" x14ac:dyDescent="0.45">
      <c r="A69" s="23" t="s">
        <v>75</v>
      </c>
      <c r="C69" s="15">
        <v>1897609</v>
      </c>
      <c r="E69" s="15">
        <v>30294270717</v>
      </c>
      <c r="G69" s="15">
        <v>28822942500</v>
      </c>
      <c r="I69" s="15">
        <v>1471328217</v>
      </c>
      <c r="K69" s="15">
        <v>1897609</v>
      </c>
      <c r="M69" s="15">
        <v>30294270717</v>
      </c>
      <c r="O69" s="15">
        <v>34844767619</v>
      </c>
      <c r="Q69" s="15">
        <v>-4550496902</v>
      </c>
    </row>
    <row r="70" spans="1:17" ht="18.75" x14ac:dyDescent="0.45">
      <c r="A70" s="23" t="s">
        <v>76</v>
      </c>
      <c r="C70" s="15">
        <v>125000</v>
      </c>
      <c r="E70" s="15">
        <v>2673994500</v>
      </c>
      <c r="G70" s="15">
        <v>3714019312</v>
      </c>
      <c r="I70" s="15">
        <v>-1040024812</v>
      </c>
      <c r="K70" s="15">
        <v>125000</v>
      </c>
      <c r="M70" s="15">
        <v>2673994500</v>
      </c>
      <c r="O70" s="15">
        <v>4004778937</v>
      </c>
      <c r="Q70" s="15">
        <v>-1330784437</v>
      </c>
    </row>
    <row r="71" spans="1:17" ht="18.75" x14ac:dyDescent="0.45">
      <c r="A71" s="23" t="s">
        <v>77</v>
      </c>
      <c r="C71" s="15">
        <v>1099665</v>
      </c>
      <c r="E71" s="15">
        <v>120396456337</v>
      </c>
      <c r="G71" s="15">
        <v>146184388618</v>
      </c>
      <c r="I71" s="15">
        <v>-25787932281</v>
      </c>
      <c r="K71" s="15">
        <v>1099665</v>
      </c>
      <c r="M71" s="15">
        <v>120396456337</v>
      </c>
      <c r="O71" s="15">
        <v>142040271803</v>
      </c>
      <c r="Q71" s="15">
        <v>-21643815466</v>
      </c>
    </row>
    <row r="72" spans="1:17" ht="18.75" x14ac:dyDescent="0.45">
      <c r="A72" s="23" t="s">
        <v>78</v>
      </c>
      <c r="C72" s="15">
        <v>787221</v>
      </c>
      <c r="E72" s="15">
        <v>106260703989</v>
      </c>
      <c r="G72" s="15">
        <v>126442334123</v>
      </c>
      <c r="I72" s="15">
        <v>-20181630134</v>
      </c>
      <c r="K72" s="15">
        <v>787221</v>
      </c>
      <c r="M72" s="15">
        <v>106260703989</v>
      </c>
      <c r="O72" s="15">
        <v>132710455774</v>
      </c>
      <c r="Q72" s="15">
        <v>-26449751785</v>
      </c>
    </row>
    <row r="73" spans="1:17" ht="18.75" x14ac:dyDescent="0.45">
      <c r="A73" s="23" t="s">
        <v>79</v>
      </c>
      <c r="C73" s="15">
        <v>914746</v>
      </c>
      <c r="E73" s="15">
        <v>14357898496</v>
      </c>
      <c r="G73" s="15">
        <v>14703933487</v>
      </c>
      <c r="I73" s="15">
        <v>-346034991</v>
      </c>
      <c r="K73" s="15">
        <v>914746</v>
      </c>
      <c r="M73" s="15">
        <v>14357898496</v>
      </c>
      <c r="O73" s="15">
        <v>14703933487</v>
      </c>
      <c r="Q73" s="15">
        <v>-346034991</v>
      </c>
    </row>
    <row r="74" spans="1:17" ht="18.75" x14ac:dyDescent="0.45">
      <c r="A74" s="23" t="s">
        <v>80</v>
      </c>
      <c r="C74" s="15">
        <v>5248590</v>
      </c>
      <c r="E74" s="15">
        <v>104347217790</v>
      </c>
      <c r="G74" s="15">
        <v>104289866352</v>
      </c>
      <c r="I74" s="15">
        <v>57351438</v>
      </c>
      <c r="K74" s="15">
        <v>5248590</v>
      </c>
      <c r="M74" s="15">
        <v>104347217790</v>
      </c>
      <c r="O74" s="15">
        <v>112486824024</v>
      </c>
      <c r="Q74" s="15">
        <v>-8139606234</v>
      </c>
    </row>
    <row r="75" spans="1:17" ht="18.75" x14ac:dyDescent="0.45">
      <c r="A75" s="23" t="s">
        <v>81</v>
      </c>
      <c r="C75" s="15">
        <v>0</v>
      </c>
      <c r="E75" s="15">
        <v>0</v>
      </c>
      <c r="G75" s="15">
        <v>-3857893586</v>
      </c>
      <c r="I75" s="15">
        <v>3857893586</v>
      </c>
    </row>
    <row r="76" spans="1:17" ht="18.75" x14ac:dyDescent="0.45">
      <c r="A76" s="23" t="s">
        <v>82</v>
      </c>
      <c r="C76" s="15">
        <v>700000</v>
      </c>
      <c r="E76" s="15">
        <v>5204845800</v>
      </c>
      <c r="G76" s="15">
        <v>6443432100</v>
      </c>
      <c r="I76" s="15">
        <v>-1238586300</v>
      </c>
      <c r="K76" s="15">
        <v>700000</v>
      </c>
      <c r="M76" s="15">
        <v>5204845800</v>
      </c>
      <c r="O76" s="15">
        <v>7677944712</v>
      </c>
      <c r="Q76" s="15">
        <v>-2473098912</v>
      </c>
    </row>
    <row r="77" spans="1:17" ht="37.5" x14ac:dyDescent="0.45">
      <c r="A77" s="23" t="s">
        <v>83</v>
      </c>
      <c r="C77" s="15">
        <v>8502170</v>
      </c>
      <c r="E77" s="15">
        <v>16860906267</v>
      </c>
      <c r="G77" s="15">
        <v>19924213915</v>
      </c>
      <c r="I77" s="15">
        <v>-3063307648</v>
      </c>
      <c r="K77" s="15">
        <v>8502170</v>
      </c>
      <c r="M77" s="15">
        <v>16860906267</v>
      </c>
      <c r="O77" s="15">
        <v>22635523238</v>
      </c>
      <c r="Q77" s="15">
        <v>-5774616971</v>
      </c>
    </row>
    <row r="78" spans="1:17" ht="56.25" x14ac:dyDescent="0.45">
      <c r="A78" s="23" t="s">
        <v>84</v>
      </c>
      <c r="C78" s="15">
        <v>0</v>
      </c>
      <c r="E78" s="15">
        <v>571</v>
      </c>
      <c r="G78" s="15">
        <v>571</v>
      </c>
      <c r="I78" s="15">
        <v>0</v>
      </c>
      <c r="K78" s="15">
        <v>0</v>
      </c>
      <c r="M78" s="15">
        <v>571</v>
      </c>
      <c r="O78" s="15">
        <v>571</v>
      </c>
      <c r="Q78" s="15">
        <v>0</v>
      </c>
    </row>
    <row r="79" spans="1:17" ht="37.5" x14ac:dyDescent="0.45">
      <c r="A79" s="23" t="s">
        <v>85</v>
      </c>
      <c r="C79" s="15">
        <v>1367223</v>
      </c>
      <c r="E79" s="15">
        <v>10315478096</v>
      </c>
      <c r="G79" s="15">
        <v>12639518615</v>
      </c>
      <c r="I79" s="15">
        <v>-2324040519</v>
      </c>
      <c r="K79" s="15">
        <v>1367223</v>
      </c>
      <c r="M79" s="15">
        <v>10315478096</v>
      </c>
      <c r="O79" s="15">
        <v>9717479366</v>
      </c>
      <c r="Q79" s="15">
        <v>597998730</v>
      </c>
    </row>
    <row r="80" spans="1:17" ht="18.75" x14ac:dyDescent="0.45">
      <c r="A80" s="23" t="s">
        <v>86</v>
      </c>
      <c r="C80" s="15">
        <v>4679563</v>
      </c>
      <c r="E80" s="15">
        <v>43772681437</v>
      </c>
      <c r="G80" s="15">
        <v>52610948678</v>
      </c>
      <c r="I80" s="15">
        <v>-8838267241</v>
      </c>
      <c r="K80" s="15">
        <v>4679563</v>
      </c>
      <c r="M80" s="15">
        <v>43772681437</v>
      </c>
      <c r="O80" s="15">
        <v>54425119322</v>
      </c>
      <c r="Q80" s="15">
        <v>-10652437885</v>
      </c>
    </row>
    <row r="81" spans="1:17" ht="18.75" x14ac:dyDescent="0.45">
      <c r="A81" s="18" t="s">
        <v>87</v>
      </c>
      <c r="C81" s="18">
        <f>SUM(C9:$C$80)</f>
        <v>381836001</v>
      </c>
      <c r="E81" s="18">
        <f>SUM(E9:$E$80)</f>
        <v>2691720860509</v>
      </c>
      <c r="G81" s="18">
        <f>SUM(G9:$G$80)</f>
        <v>3021946025481</v>
      </c>
      <c r="I81" s="18">
        <f>SUM(I9:$I$80)</f>
        <v>-330225164972</v>
      </c>
      <c r="K81" s="18">
        <f>SUM(K9:$K$80)</f>
        <v>381836001</v>
      </c>
      <c r="M81" s="18">
        <f>SUM(M9:$M$80)</f>
        <v>2691720860509</v>
      </c>
      <c r="O81" s="18">
        <f>SUM(O9:$O$80)</f>
        <v>2910575566366</v>
      </c>
      <c r="Q81" s="18">
        <f>SUM(Q9:$Q$80)</f>
        <v>-218854705857</v>
      </c>
    </row>
    <row r="82" spans="1:17" ht="18.75" x14ac:dyDescent="0.45">
      <c r="C82" s="20"/>
      <c r="E82" s="20"/>
      <c r="G82" s="20"/>
      <c r="I82" s="20"/>
      <c r="K82" s="20"/>
      <c r="M82" s="20"/>
      <c r="O82" s="20"/>
      <c r="Q82" s="20"/>
    </row>
    <row r="84" spans="1:17" ht="18.75" x14ac:dyDescent="0.45">
      <c r="A84" s="26" t="s">
        <v>216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8"/>
    </row>
  </sheetData>
  <mergeCells count="7">
    <mergeCell ref="A84:Q8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99"/>
  <sheetViews>
    <sheetView rightToLeft="1" workbookViewId="0">
      <selection activeCell="S9" sqref="S9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0.7109375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7" style="6" customWidth="1"/>
    <col min="18" max="18" width="1.42578125" style="6" customWidth="1"/>
    <col min="19" max="19" width="17" style="6" customWidth="1"/>
    <col min="20" max="20" width="1.42578125" style="6" customWidth="1"/>
    <col min="21" max="21" width="10.7109375" style="6" customWidth="1"/>
    <col min="22" max="16384" width="9.140625" style="6"/>
  </cols>
  <sheetData>
    <row r="1" spans="1:2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5" spans="1:21" ht="21" x14ac:dyDescent="0.45">
      <c r="A5" s="7" t="s">
        <v>219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7" spans="1:21" ht="21" x14ac:dyDescent="0.45">
      <c r="C7" s="8" t="s">
        <v>154</v>
      </c>
      <c r="D7" s="9"/>
      <c r="E7" s="9"/>
      <c r="F7" s="9"/>
      <c r="G7" s="9"/>
      <c r="H7" s="9"/>
      <c r="I7" s="9"/>
      <c r="J7" s="9"/>
      <c r="K7" s="9"/>
      <c r="M7" s="8" t="s">
        <v>7</v>
      </c>
      <c r="N7" s="9"/>
      <c r="O7" s="9"/>
      <c r="P7" s="9"/>
      <c r="Q7" s="9"/>
      <c r="R7" s="9"/>
      <c r="S7" s="9"/>
      <c r="T7" s="9"/>
      <c r="U7" s="9"/>
    </row>
    <row r="8" spans="1:21" ht="42" x14ac:dyDescent="0.45">
      <c r="A8" s="21" t="s">
        <v>220</v>
      </c>
      <c r="C8" s="22" t="s">
        <v>152</v>
      </c>
      <c r="E8" s="22" t="s">
        <v>221</v>
      </c>
      <c r="G8" s="22" t="s">
        <v>222</v>
      </c>
      <c r="I8" s="22" t="s">
        <v>223</v>
      </c>
      <c r="K8" s="22" t="s">
        <v>224</v>
      </c>
      <c r="M8" s="22" t="s">
        <v>152</v>
      </c>
      <c r="O8" s="22" t="s">
        <v>221</v>
      </c>
      <c r="Q8" s="22" t="s">
        <v>222</v>
      </c>
      <c r="S8" s="22" t="s">
        <v>223</v>
      </c>
      <c r="U8" s="22" t="s">
        <v>224</v>
      </c>
    </row>
    <row r="9" spans="1:21" ht="18.75" x14ac:dyDescent="0.45">
      <c r="A9" s="23" t="s">
        <v>19</v>
      </c>
      <c r="C9" s="15">
        <v>715893500</v>
      </c>
      <c r="E9" s="15">
        <v>540841790</v>
      </c>
      <c r="G9" s="15">
        <v>0</v>
      </c>
      <c r="I9" s="15">
        <v>1256735290</v>
      </c>
      <c r="K9" s="17">
        <v>-5.8996350756048404E-3</v>
      </c>
      <c r="M9" s="15">
        <v>715893500</v>
      </c>
      <c r="O9" s="15">
        <v>1760394011</v>
      </c>
      <c r="Q9" s="15">
        <v>0</v>
      </c>
      <c r="S9" s="15">
        <v>2476287511</v>
      </c>
      <c r="U9" s="17">
        <v>0.11895859628700686</v>
      </c>
    </row>
    <row r="10" spans="1:21" ht="18.75" x14ac:dyDescent="0.45">
      <c r="A10" s="23" t="s">
        <v>20</v>
      </c>
      <c r="C10" s="15">
        <v>0</v>
      </c>
      <c r="E10" s="15">
        <v>-3363865200</v>
      </c>
      <c r="G10" s="15">
        <v>0</v>
      </c>
      <c r="I10" s="15">
        <v>-3363865200</v>
      </c>
      <c r="K10" s="17">
        <v>1.5791374111509587E-2</v>
      </c>
      <c r="M10" s="15">
        <v>0</v>
      </c>
      <c r="O10" s="15">
        <v>-4705063501</v>
      </c>
      <c r="Q10" s="15">
        <v>2091269782</v>
      </c>
      <c r="S10" s="15">
        <v>-2613793719</v>
      </c>
      <c r="U10" s="17">
        <v>-0.12556426925986108</v>
      </c>
    </row>
    <row r="11" spans="1:21" ht="18.75" x14ac:dyDescent="0.45">
      <c r="A11" s="23" t="s">
        <v>21</v>
      </c>
      <c r="C11" s="15">
        <v>612000000</v>
      </c>
      <c r="E11" s="15">
        <v>-2970817830</v>
      </c>
      <c r="G11" s="15">
        <v>0</v>
      </c>
      <c r="I11" s="15">
        <v>-2358817830</v>
      </c>
      <c r="K11" s="17">
        <v>1.1073266198190469E-2</v>
      </c>
      <c r="M11" s="15">
        <v>612000000</v>
      </c>
      <c r="O11" s="15">
        <v>-5192177871</v>
      </c>
      <c r="Q11" s="15">
        <v>0</v>
      </c>
      <c r="S11" s="15">
        <v>-4580177871</v>
      </c>
      <c r="U11" s="17">
        <v>-0.22002757267024459</v>
      </c>
    </row>
    <row r="12" spans="1:21" ht="18.75" x14ac:dyDescent="0.45">
      <c r="A12" s="23" t="s">
        <v>22</v>
      </c>
      <c r="C12" s="15">
        <v>0</v>
      </c>
      <c r="E12" s="15">
        <v>-101621049</v>
      </c>
      <c r="G12" s="15">
        <v>0</v>
      </c>
      <c r="I12" s="15">
        <v>-101621049</v>
      </c>
      <c r="K12" s="17">
        <v>4.7705122142321492E-4</v>
      </c>
      <c r="M12" s="15">
        <v>0</v>
      </c>
      <c r="O12" s="15">
        <v>-101621049</v>
      </c>
      <c r="Q12" s="15">
        <v>0</v>
      </c>
      <c r="S12" s="15">
        <v>-101621049</v>
      </c>
      <c r="U12" s="17">
        <v>-4.8817826236063188E-3</v>
      </c>
    </row>
    <row r="13" spans="1:21" ht="18.75" x14ac:dyDescent="0.45">
      <c r="A13" s="23" t="s">
        <v>23</v>
      </c>
      <c r="C13" s="15">
        <v>0</v>
      </c>
      <c r="E13" s="15">
        <v>9109175985</v>
      </c>
      <c r="G13" s="15">
        <v>0</v>
      </c>
      <c r="I13" s="15">
        <v>9109175985</v>
      </c>
      <c r="K13" s="17">
        <v>-4.2762238459113595E-2</v>
      </c>
      <c r="M13" s="15">
        <v>0</v>
      </c>
      <c r="O13" s="15">
        <v>25077893400</v>
      </c>
      <c r="Q13" s="15">
        <v>5340775200</v>
      </c>
      <c r="S13" s="15">
        <v>30418668600</v>
      </c>
      <c r="U13" s="17">
        <v>1.461285130059218</v>
      </c>
    </row>
    <row r="14" spans="1:21" ht="18.75" x14ac:dyDescent="0.45">
      <c r="A14" s="23" t="s">
        <v>225</v>
      </c>
      <c r="C14" s="15">
        <v>0</v>
      </c>
      <c r="E14" s="15">
        <v>-750453037</v>
      </c>
      <c r="G14" s="15">
        <v>0</v>
      </c>
      <c r="I14" s="15">
        <v>-750453037</v>
      </c>
      <c r="K14" s="17">
        <v>3.522936846692176E-3</v>
      </c>
      <c r="M14" s="15">
        <v>0</v>
      </c>
      <c r="O14" s="15">
        <v>493479725</v>
      </c>
      <c r="Q14" s="15">
        <v>0</v>
      </c>
      <c r="S14" s="15">
        <v>493479725</v>
      </c>
      <c r="U14" s="17">
        <v>2.3706316460156054E-2</v>
      </c>
    </row>
    <row r="15" spans="1:21" ht="18.75" x14ac:dyDescent="0.45">
      <c r="A15" s="23" t="s">
        <v>24</v>
      </c>
      <c r="C15" s="15">
        <v>16965000</v>
      </c>
      <c r="E15" s="15">
        <v>-2675763909</v>
      </c>
      <c r="G15" s="15">
        <v>0</v>
      </c>
      <c r="I15" s="15">
        <v>-2658798909</v>
      </c>
      <c r="K15" s="17">
        <v>1.248150141667167E-2</v>
      </c>
      <c r="M15" s="15">
        <v>16965000</v>
      </c>
      <c r="O15" s="15">
        <v>-2111888426</v>
      </c>
      <c r="Q15" s="15">
        <v>0</v>
      </c>
      <c r="S15" s="15">
        <v>-2094923426</v>
      </c>
      <c r="U15" s="17">
        <v>-0.10063821304218792</v>
      </c>
    </row>
    <row r="16" spans="1:21" ht="18.75" x14ac:dyDescent="0.45">
      <c r="A16" s="23" t="s">
        <v>25</v>
      </c>
      <c r="C16" s="15">
        <v>8334883310</v>
      </c>
      <c r="E16" s="15">
        <v>-59013353400</v>
      </c>
      <c r="G16" s="15">
        <v>854691590</v>
      </c>
      <c r="I16" s="15">
        <v>-49823778500</v>
      </c>
      <c r="K16" s="17">
        <v>0.233893416996165</v>
      </c>
      <c r="M16" s="15">
        <v>8334883310</v>
      </c>
      <c r="O16" s="15">
        <v>60358566467</v>
      </c>
      <c r="Q16" s="15">
        <v>21116689306</v>
      </c>
      <c r="S16" s="15">
        <v>89810139083</v>
      </c>
      <c r="U16" s="17">
        <v>4.3143972701861815</v>
      </c>
    </row>
    <row r="17" spans="1:21" ht="18.75" x14ac:dyDescent="0.45">
      <c r="A17" s="23" t="s">
        <v>27</v>
      </c>
      <c r="C17" s="15">
        <v>114000000</v>
      </c>
      <c r="E17" s="15">
        <v>-2576577600</v>
      </c>
      <c r="G17" s="15">
        <v>0</v>
      </c>
      <c r="I17" s="15">
        <v>-2462577600</v>
      </c>
      <c r="K17" s="17">
        <v>1.1560357460288067E-2</v>
      </c>
      <c r="M17" s="15">
        <v>114000000</v>
      </c>
      <c r="O17" s="15">
        <v>-5504896614</v>
      </c>
      <c r="Q17" s="15">
        <v>737767036</v>
      </c>
      <c r="S17" s="15">
        <v>-4653129578</v>
      </c>
      <c r="U17" s="17">
        <v>-0.2235321062201297</v>
      </c>
    </row>
    <row r="18" spans="1:21" ht="18.75" x14ac:dyDescent="0.45">
      <c r="A18" s="23" t="s">
        <v>226</v>
      </c>
      <c r="C18" s="15">
        <v>1878800000</v>
      </c>
      <c r="E18" s="15">
        <v>-2038200120</v>
      </c>
      <c r="G18" s="15">
        <v>0</v>
      </c>
      <c r="I18" s="15">
        <v>-159400120</v>
      </c>
      <c r="K18" s="17">
        <v>7.4829007070185852E-4</v>
      </c>
      <c r="M18" s="15">
        <v>1878800000</v>
      </c>
      <c r="O18" s="15">
        <v>-5122317272</v>
      </c>
      <c r="Q18" s="15">
        <v>0</v>
      </c>
      <c r="S18" s="15">
        <v>-3243517272</v>
      </c>
      <c r="U18" s="17">
        <v>-0.15581561510761979</v>
      </c>
    </row>
    <row r="19" spans="1:21" ht="37.5" x14ac:dyDescent="0.45">
      <c r="A19" s="23" t="s">
        <v>28</v>
      </c>
      <c r="C19" s="15">
        <v>0</v>
      </c>
      <c r="E19" s="15">
        <v>-14242737</v>
      </c>
      <c r="G19" s="15">
        <v>0</v>
      </c>
      <c r="I19" s="15">
        <v>-14242737</v>
      </c>
      <c r="K19" s="17">
        <v>6.6861296445184463E-5</v>
      </c>
      <c r="M19" s="15">
        <v>0</v>
      </c>
      <c r="O19" s="15">
        <v>-14242737</v>
      </c>
      <c r="Q19" s="15">
        <v>0</v>
      </c>
      <c r="S19" s="15">
        <v>-14242737</v>
      </c>
      <c r="U19" s="17">
        <v>-6.8420811124666504E-4</v>
      </c>
    </row>
    <row r="20" spans="1:21" ht="18.75" x14ac:dyDescent="0.45">
      <c r="A20" s="23" t="s">
        <v>30</v>
      </c>
      <c r="C20" s="15">
        <v>2037163</v>
      </c>
      <c r="E20" s="15">
        <v>77091250</v>
      </c>
      <c r="G20" s="15">
        <v>0</v>
      </c>
      <c r="I20" s="15">
        <v>79128413</v>
      </c>
      <c r="K20" s="17">
        <v>-3.714614879731324E-4</v>
      </c>
      <c r="M20" s="15">
        <v>2037163</v>
      </c>
      <c r="O20" s="15">
        <v>76609501</v>
      </c>
      <c r="Q20" s="15">
        <v>0</v>
      </c>
      <c r="S20" s="15">
        <v>78646664</v>
      </c>
      <c r="U20" s="17">
        <v>3.7781140964191842E-3</v>
      </c>
    </row>
    <row r="21" spans="1:21" ht="18.75" x14ac:dyDescent="0.45">
      <c r="A21" s="23" t="s">
        <v>31</v>
      </c>
      <c r="C21" s="15">
        <v>0</v>
      </c>
      <c r="E21" s="15">
        <v>-294238800</v>
      </c>
      <c r="G21" s="15">
        <v>0</v>
      </c>
      <c r="I21" s="15">
        <v>-294238800</v>
      </c>
      <c r="K21" s="17">
        <v>1.3812785865859449E-3</v>
      </c>
      <c r="M21" s="15">
        <v>0</v>
      </c>
      <c r="O21" s="15">
        <v>1994064300</v>
      </c>
      <c r="Q21" s="15">
        <v>0</v>
      </c>
      <c r="S21" s="15">
        <v>1994064300</v>
      </c>
      <c r="U21" s="17">
        <v>9.57930325054379E-2</v>
      </c>
    </row>
    <row r="22" spans="1:21" ht="18.75" x14ac:dyDescent="0.45">
      <c r="A22" s="23" t="s">
        <v>32</v>
      </c>
      <c r="C22" s="15">
        <v>18304869</v>
      </c>
      <c r="E22" s="15">
        <v>-19101226</v>
      </c>
      <c r="G22" s="15">
        <v>0</v>
      </c>
      <c r="I22" s="15">
        <v>-796357</v>
      </c>
      <c r="K22" s="17">
        <v>3.7384290289989741E-6</v>
      </c>
      <c r="M22" s="15">
        <v>18304869</v>
      </c>
      <c r="O22" s="15">
        <v>21965176</v>
      </c>
      <c r="Q22" s="15">
        <v>0</v>
      </c>
      <c r="S22" s="15">
        <v>40270045</v>
      </c>
      <c r="U22" s="17">
        <v>1.9345362783338767E-3</v>
      </c>
    </row>
    <row r="23" spans="1:21" ht="18.75" x14ac:dyDescent="0.45">
      <c r="A23" s="23" t="s">
        <v>33</v>
      </c>
      <c r="C23" s="15">
        <v>0</v>
      </c>
      <c r="E23" s="15">
        <v>-232607700</v>
      </c>
      <c r="G23" s="15">
        <v>0</v>
      </c>
      <c r="I23" s="15">
        <v>-232607700</v>
      </c>
      <c r="K23" s="17">
        <v>1.0919567204767267E-3</v>
      </c>
      <c r="M23" s="15">
        <v>0</v>
      </c>
      <c r="O23" s="15">
        <v>502989300</v>
      </c>
      <c r="Q23" s="15">
        <v>0</v>
      </c>
      <c r="S23" s="15">
        <v>502989300</v>
      </c>
      <c r="U23" s="17">
        <v>2.4163147780534189E-2</v>
      </c>
    </row>
    <row r="24" spans="1:21" ht="18.75" x14ac:dyDescent="0.45">
      <c r="A24" s="23" t="s">
        <v>34</v>
      </c>
      <c r="C24" s="15">
        <v>318499361</v>
      </c>
      <c r="E24" s="15">
        <v>-4619308491</v>
      </c>
      <c r="G24" s="15">
        <v>0</v>
      </c>
      <c r="I24" s="15">
        <v>-4300809130</v>
      </c>
      <c r="K24" s="17">
        <v>2.0189776318630743E-2</v>
      </c>
      <c r="M24" s="15">
        <v>318499361</v>
      </c>
      <c r="O24" s="15">
        <v>3063891635</v>
      </c>
      <c r="Q24" s="15">
        <v>0</v>
      </c>
      <c r="S24" s="15">
        <v>3382390996</v>
      </c>
      <c r="U24" s="17">
        <v>0.16248698230339337</v>
      </c>
    </row>
    <row r="25" spans="1:21" ht="18.75" x14ac:dyDescent="0.45">
      <c r="A25" s="23" t="s">
        <v>35</v>
      </c>
      <c r="C25" s="15">
        <v>630000000</v>
      </c>
      <c r="E25" s="15">
        <v>-561904683</v>
      </c>
      <c r="G25" s="15">
        <v>0</v>
      </c>
      <c r="I25" s="15">
        <v>68095317</v>
      </c>
      <c r="K25" s="17">
        <v>-3.1966757347733158E-4</v>
      </c>
      <c r="M25" s="15">
        <v>630000000</v>
      </c>
      <c r="O25" s="15">
        <v>-561904683</v>
      </c>
      <c r="Q25" s="15">
        <v>0</v>
      </c>
      <c r="S25" s="15">
        <v>68095317</v>
      </c>
      <c r="U25" s="17">
        <v>3.2712369981495073E-3</v>
      </c>
    </row>
    <row r="26" spans="1:21" ht="18.75" x14ac:dyDescent="0.45">
      <c r="A26" s="23" t="s">
        <v>36</v>
      </c>
      <c r="C26" s="15">
        <v>0</v>
      </c>
      <c r="E26" s="15">
        <v>-7278036480</v>
      </c>
      <c r="G26" s="15">
        <v>0</v>
      </c>
      <c r="I26" s="15">
        <v>-7278036480</v>
      </c>
      <c r="K26" s="17">
        <v>3.4166112498471804E-2</v>
      </c>
      <c r="M26" s="15">
        <v>0</v>
      </c>
      <c r="O26" s="15">
        <v>-10658639532</v>
      </c>
      <c r="Q26" s="15">
        <v>734967484</v>
      </c>
      <c r="S26" s="15">
        <v>-9923672048</v>
      </c>
      <c r="U26" s="17">
        <v>-0.47672416534781231</v>
      </c>
    </row>
    <row r="27" spans="1:21" ht="18.75" x14ac:dyDescent="0.45">
      <c r="A27" s="23" t="s">
        <v>37</v>
      </c>
      <c r="C27" s="15">
        <v>810040340</v>
      </c>
      <c r="E27" s="15">
        <v>-1975069396</v>
      </c>
      <c r="G27" s="15">
        <v>0</v>
      </c>
      <c r="I27" s="15">
        <v>-1165029056</v>
      </c>
      <c r="K27" s="17">
        <v>5.469128095285998E-3</v>
      </c>
      <c r="M27" s="15">
        <v>810040340</v>
      </c>
      <c r="O27" s="15">
        <v>-2369254683</v>
      </c>
      <c r="Q27" s="15">
        <v>0</v>
      </c>
      <c r="S27" s="15">
        <v>-1559214343</v>
      </c>
      <c r="U27" s="17">
        <v>-7.4903236691988326E-2</v>
      </c>
    </row>
    <row r="28" spans="1:21" ht="37.5" x14ac:dyDescent="0.45">
      <c r="A28" s="23" t="s">
        <v>38</v>
      </c>
      <c r="C28" s="15">
        <v>0</v>
      </c>
      <c r="E28" s="15">
        <v>-866016360</v>
      </c>
      <c r="G28" s="15">
        <v>0</v>
      </c>
      <c r="I28" s="15">
        <v>-866016360</v>
      </c>
      <c r="K28" s="17">
        <v>4.0654388670056593E-3</v>
      </c>
      <c r="M28" s="15">
        <v>0</v>
      </c>
      <c r="O28" s="15">
        <v>-1546800446</v>
      </c>
      <c r="Q28" s="15">
        <v>0</v>
      </c>
      <c r="S28" s="15">
        <v>-1546800446</v>
      </c>
      <c r="U28" s="17">
        <v>-7.4306884388383995E-2</v>
      </c>
    </row>
    <row r="29" spans="1:21" ht="18.75" x14ac:dyDescent="0.45">
      <c r="A29" s="23" t="s">
        <v>40</v>
      </c>
      <c r="C29" s="15">
        <v>0</v>
      </c>
      <c r="E29" s="15">
        <v>-1693220833</v>
      </c>
      <c r="G29" s="15">
        <v>0</v>
      </c>
      <c r="I29" s="15">
        <v>-1693220833</v>
      </c>
      <c r="K29" s="17">
        <v>7.9486786888204961E-3</v>
      </c>
      <c r="M29" s="15">
        <v>0</v>
      </c>
      <c r="O29" s="15">
        <v>-9107551638</v>
      </c>
      <c r="Q29" s="15">
        <v>0</v>
      </c>
      <c r="S29" s="15">
        <v>-9107551638</v>
      </c>
      <c r="U29" s="17">
        <v>-0.43751848428553092</v>
      </c>
    </row>
    <row r="30" spans="1:21" ht="18.75" x14ac:dyDescent="0.45">
      <c r="A30" s="23" t="s">
        <v>41</v>
      </c>
      <c r="C30" s="15">
        <v>0</v>
      </c>
      <c r="E30" s="15">
        <v>-26823842820</v>
      </c>
      <c r="G30" s="15">
        <v>0</v>
      </c>
      <c r="I30" s="15">
        <v>-26823842820</v>
      </c>
      <c r="K30" s="17">
        <v>0.12592220909415464</v>
      </c>
      <c r="M30" s="15">
        <v>14029500000</v>
      </c>
      <c r="O30" s="15">
        <v>-49137481980</v>
      </c>
      <c r="Q30" s="15">
        <v>0</v>
      </c>
      <c r="S30" s="15">
        <v>-35107981980</v>
      </c>
      <c r="U30" s="17">
        <v>-1.6865554731662706</v>
      </c>
    </row>
    <row r="31" spans="1:21" ht="18.75" x14ac:dyDescent="0.45">
      <c r="A31" s="23" t="s">
        <v>42</v>
      </c>
      <c r="C31" s="15">
        <v>0</v>
      </c>
      <c r="E31" s="15">
        <v>-140379731</v>
      </c>
      <c r="G31" s="15">
        <v>0</v>
      </c>
      <c r="I31" s="15">
        <v>-140379731</v>
      </c>
      <c r="K31" s="17">
        <v>6.5900050034528135E-4</v>
      </c>
      <c r="M31" s="15">
        <v>0</v>
      </c>
      <c r="O31" s="15">
        <v>2273466864</v>
      </c>
      <c r="Q31" s="15">
        <v>0</v>
      </c>
      <c r="S31" s="15">
        <v>2273466864</v>
      </c>
      <c r="U31" s="17">
        <v>0.10921527716191899</v>
      </c>
    </row>
    <row r="32" spans="1:21" ht="18.75" x14ac:dyDescent="0.45">
      <c r="A32" s="23" t="s">
        <v>43</v>
      </c>
      <c r="C32" s="15">
        <v>0</v>
      </c>
      <c r="E32" s="15">
        <v>690982070</v>
      </c>
      <c r="G32" s="15">
        <v>0</v>
      </c>
      <c r="I32" s="15">
        <v>690982070</v>
      </c>
      <c r="K32" s="17">
        <v>-3.2437555380385947E-3</v>
      </c>
      <c r="M32" s="15">
        <v>0</v>
      </c>
      <c r="O32" s="15">
        <v>3331385179</v>
      </c>
      <c r="Q32" s="15">
        <v>0</v>
      </c>
      <c r="S32" s="15">
        <v>3331385179</v>
      </c>
      <c r="U32" s="17">
        <v>0.16003670931778935</v>
      </c>
    </row>
    <row r="33" spans="1:21" ht="18.75" x14ac:dyDescent="0.45">
      <c r="A33" s="23" t="s">
        <v>44</v>
      </c>
      <c r="C33" s="15">
        <v>2243700000</v>
      </c>
      <c r="E33" s="15">
        <v>-1949491098</v>
      </c>
      <c r="G33" s="15">
        <v>0</v>
      </c>
      <c r="I33" s="15">
        <v>294208902</v>
      </c>
      <c r="K33" s="17">
        <v>-1.3811382330119711E-3</v>
      </c>
      <c r="M33" s="15">
        <v>2243700000</v>
      </c>
      <c r="O33" s="15">
        <v>-2518925579</v>
      </c>
      <c r="Q33" s="15">
        <v>0</v>
      </c>
      <c r="S33" s="15">
        <v>-275225579</v>
      </c>
      <c r="U33" s="17">
        <v>-1.3221586102050455E-2</v>
      </c>
    </row>
    <row r="34" spans="1:21" ht="18.75" x14ac:dyDescent="0.45">
      <c r="A34" s="23" t="s">
        <v>45</v>
      </c>
      <c r="C34" s="15">
        <v>0</v>
      </c>
      <c r="E34" s="15">
        <v>-565017338</v>
      </c>
      <c r="G34" s="15">
        <v>0</v>
      </c>
      <c r="I34" s="15">
        <v>-565017338</v>
      </c>
      <c r="K34" s="17">
        <v>2.6524250031919419E-3</v>
      </c>
      <c r="M34" s="15">
        <v>0</v>
      </c>
      <c r="O34" s="15">
        <v>-565017338</v>
      </c>
      <c r="Q34" s="15">
        <v>0</v>
      </c>
      <c r="S34" s="15">
        <v>-565017338</v>
      </c>
      <c r="U34" s="17">
        <v>-2.714291822243144E-2</v>
      </c>
    </row>
    <row r="35" spans="1:21" ht="18.75" x14ac:dyDescent="0.45">
      <c r="A35" s="23" t="s">
        <v>46</v>
      </c>
      <c r="C35" s="15">
        <v>2100000000</v>
      </c>
      <c r="E35" s="15">
        <v>-3926497500</v>
      </c>
      <c r="G35" s="15">
        <v>0</v>
      </c>
      <c r="I35" s="15">
        <v>-1826497500</v>
      </c>
      <c r="K35" s="17">
        <v>8.5743344698345769E-3</v>
      </c>
      <c r="M35" s="15">
        <v>2100000000</v>
      </c>
      <c r="O35" s="15">
        <v>-3523282832</v>
      </c>
      <c r="Q35" s="15">
        <v>0</v>
      </c>
      <c r="S35" s="15">
        <v>-1423282832</v>
      </c>
      <c r="U35" s="17">
        <v>-6.8373210728564629E-2</v>
      </c>
    </row>
    <row r="36" spans="1:21" ht="18.75" x14ac:dyDescent="0.45">
      <c r="A36" s="23" t="s">
        <v>47</v>
      </c>
      <c r="C36" s="15">
        <v>0</v>
      </c>
      <c r="E36" s="15">
        <v>-17053839</v>
      </c>
      <c r="G36" s="15">
        <v>0</v>
      </c>
      <c r="I36" s="15">
        <v>-17053839</v>
      </c>
      <c r="K36" s="17">
        <v>8.0057771544012093E-5</v>
      </c>
      <c r="M36" s="15">
        <v>0</v>
      </c>
      <c r="O36" s="15">
        <v>-17053839</v>
      </c>
      <c r="Q36" s="15">
        <v>0</v>
      </c>
      <c r="S36" s="15">
        <v>-17053839</v>
      </c>
      <c r="U36" s="17">
        <v>-8.1925089059039103E-4</v>
      </c>
    </row>
    <row r="37" spans="1:21" ht="37.5" x14ac:dyDescent="0.45">
      <c r="A37" s="23" t="s">
        <v>227</v>
      </c>
      <c r="C37" s="15">
        <v>0</v>
      </c>
      <c r="E37" s="15">
        <v>-1252503000</v>
      </c>
      <c r="G37" s="15">
        <v>0</v>
      </c>
      <c r="I37" s="15">
        <v>-1252503000</v>
      </c>
      <c r="K37" s="17">
        <v>5.8797669564131438E-3</v>
      </c>
      <c r="M37" s="15">
        <v>0</v>
      </c>
      <c r="O37" s="15">
        <v>-3780024452</v>
      </c>
      <c r="Q37" s="15">
        <v>0</v>
      </c>
      <c r="S37" s="15">
        <v>-3780024452</v>
      </c>
      <c r="U37" s="17">
        <v>-0.18158893131068346</v>
      </c>
    </row>
    <row r="38" spans="1:21" ht="37.5" x14ac:dyDescent="0.45">
      <c r="A38" s="23" t="s">
        <v>49</v>
      </c>
      <c r="C38" s="15">
        <v>1809000000</v>
      </c>
      <c r="E38" s="15">
        <v>-3176884395</v>
      </c>
      <c r="G38" s="15">
        <v>0</v>
      </c>
      <c r="I38" s="15">
        <v>-1367884395</v>
      </c>
      <c r="K38" s="17">
        <v>6.4214149314725669E-3</v>
      </c>
      <c r="M38" s="15">
        <v>1809000000</v>
      </c>
      <c r="O38" s="15">
        <v>-2282455294</v>
      </c>
      <c r="Q38" s="15">
        <v>0</v>
      </c>
      <c r="S38" s="15">
        <v>-473455294</v>
      </c>
      <c r="U38" s="17">
        <v>-2.2744361035907247E-2</v>
      </c>
    </row>
    <row r="39" spans="1:21" ht="37.5" x14ac:dyDescent="0.45">
      <c r="A39" s="23" t="s">
        <v>50</v>
      </c>
      <c r="C39" s="15">
        <v>444444400</v>
      </c>
      <c r="E39" s="15">
        <v>-4064559594</v>
      </c>
      <c r="G39" s="15">
        <v>0</v>
      </c>
      <c r="I39" s="15">
        <v>-3620115194</v>
      </c>
      <c r="K39" s="17">
        <v>1.6994317535439323E-2</v>
      </c>
      <c r="M39" s="15">
        <v>444444400</v>
      </c>
      <c r="O39" s="15">
        <v>-1921829808</v>
      </c>
      <c r="Q39" s="15">
        <v>0</v>
      </c>
      <c r="S39" s="15">
        <v>-1477385408</v>
      </c>
      <c r="U39" s="17">
        <v>-7.0972249195576917E-2</v>
      </c>
    </row>
    <row r="40" spans="1:21" ht="18.75" x14ac:dyDescent="0.45">
      <c r="A40" s="23" t="s">
        <v>51</v>
      </c>
      <c r="C40" s="15">
        <v>976088987</v>
      </c>
      <c r="E40" s="15">
        <v>-1524823792</v>
      </c>
      <c r="G40" s="15">
        <v>0</v>
      </c>
      <c r="I40" s="15">
        <v>-548734805</v>
      </c>
      <c r="K40" s="17">
        <v>2.5759880609250519E-3</v>
      </c>
      <c r="M40" s="15">
        <v>976088987</v>
      </c>
      <c r="O40" s="15">
        <v>-4023080196</v>
      </c>
      <c r="Q40" s="15">
        <v>0</v>
      </c>
      <c r="S40" s="15">
        <v>-3046991209</v>
      </c>
      <c r="U40" s="17">
        <v>-0.14637468206392368</v>
      </c>
    </row>
    <row r="41" spans="1:21" ht="37.5" x14ac:dyDescent="0.45">
      <c r="A41" s="23" t="s">
        <v>52</v>
      </c>
      <c r="C41" s="15">
        <v>2342229560</v>
      </c>
      <c r="E41" s="15">
        <v>-25082068668</v>
      </c>
      <c r="G41" s="15">
        <v>0</v>
      </c>
      <c r="I41" s="15">
        <v>-22739839108</v>
      </c>
      <c r="K41" s="17">
        <v>0.10675020705049788</v>
      </c>
      <c r="M41" s="15">
        <v>2342229560</v>
      </c>
      <c r="O41" s="15">
        <v>8579444208</v>
      </c>
      <c r="Q41" s="15">
        <v>0</v>
      </c>
      <c r="S41" s="15">
        <v>10921673768</v>
      </c>
      <c r="U41" s="17">
        <v>0.52466725886011423</v>
      </c>
    </row>
    <row r="42" spans="1:21" ht="37.5" x14ac:dyDescent="0.45">
      <c r="A42" s="23" t="s">
        <v>53</v>
      </c>
      <c r="C42" s="15">
        <v>0</v>
      </c>
      <c r="E42" s="15">
        <v>-186232756</v>
      </c>
      <c r="G42" s="15">
        <v>0</v>
      </c>
      <c r="I42" s="15">
        <v>-186232756</v>
      </c>
      <c r="K42" s="17">
        <v>8.7425355861866334E-4</v>
      </c>
      <c r="M42" s="15">
        <v>0</v>
      </c>
      <c r="O42" s="15">
        <v>-186232756</v>
      </c>
      <c r="Q42" s="15">
        <v>0</v>
      </c>
      <c r="S42" s="15">
        <v>-186232756</v>
      </c>
      <c r="U42" s="17">
        <v>-8.9464519519682918E-3</v>
      </c>
    </row>
    <row r="43" spans="1:21" ht="18.75" x14ac:dyDescent="0.45">
      <c r="A43" s="23" t="s">
        <v>228</v>
      </c>
      <c r="C43" s="15">
        <v>0</v>
      </c>
      <c r="E43" s="15">
        <v>-757086697</v>
      </c>
      <c r="G43" s="15">
        <v>0</v>
      </c>
      <c r="I43" s="15">
        <v>-757086697</v>
      </c>
      <c r="K43" s="17">
        <v>3.5540779895621567E-3</v>
      </c>
      <c r="M43" s="15">
        <v>0</v>
      </c>
      <c r="O43" s="15">
        <v>-139965608</v>
      </c>
      <c r="Q43" s="15">
        <v>1907459190</v>
      </c>
      <c r="S43" s="15">
        <v>1767493582</v>
      </c>
      <c r="U43" s="17">
        <v>8.490878160432383E-2</v>
      </c>
    </row>
    <row r="44" spans="1:21" ht="18.75" x14ac:dyDescent="0.45">
      <c r="A44" s="23" t="s">
        <v>55</v>
      </c>
      <c r="C44" s="15">
        <v>1394800000</v>
      </c>
      <c r="E44" s="15">
        <v>7663568832</v>
      </c>
      <c r="G44" s="15">
        <v>0</v>
      </c>
      <c r="I44" s="15">
        <v>9058368832</v>
      </c>
      <c r="K44" s="17">
        <v>-4.2523728675617004E-2</v>
      </c>
      <c r="M44" s="15">
        <v>1394800000</v>
      </c>
      <c r="O44" s="15">
        <v>9680297472</v>
      </c>
      <c r="Q44" s="15">
        <v>0</v>
      </c>
      <c r="S44" s="15">
        <v>11075097472</v>
      </c>
      <c r="U44" s="17">
        <v>0.53203759384097549</v>
      </c>
    </row>
    <row r="45" spans="1:21" ht="18.75" x14ac:dyDescent="0.45">
      <c r="A45" s="23" t="s">
        <v>56</v>
      </c>
      <c r="C45" s="15">
        <v>475247250</v>
      </c>
      <c r="E45" s="15">
        <v>-927201622</v>
      </c>
      <c r="G45" s="15">
        <v>0</v>
      </c>
      <c r="I45" s="15">
        <v>-451954372</v>
      </c>
      <c r="K45" s="17">
        <v>2.1216606924630553E-3</v>
      </c>
      <c r="M45" s="15">
        <v>475247250</v>
      </c>
      <c r="O45" s="15">
        <v>-927201622</v>
      </c>
      <c r="Q45" s="15">
        <v>0</v>
      </c>
      <c r="S45" s="15">
        <v>-451954372</v>
      </c>
      <c r="U45" s="17">
        <v>-2.1711476329008435E-2</v>
      </c>
    </row>
    <row r="46" spans="1:21" ht="18.75" x14ac:dyDescent="0.45">
      <c r="A46" s="23" t="s">
        <v>57</v>
      </c>
      <c r="C46" s="15">
        <v>0</v>
      </c>
      <c r="E46" s="15">
        <v>-858859200</v>
      </c>
      <c r="G46" s="15">
        <v>0</v>
      </c>
      <c r="I46" s="15">
        <v>-858859200</v>
      </c>
      <c r="K46" s="17">
        <v>4.0318401986832991E-3</v>
      </c>
      <c r="M46" s="15">
        <v>753600000</v>
      </c>
      <c r="O46" s="15">
        <v>548715600</v>
      </c>
      <c r="Q46" s="15">
        <v>0</v>
      </c>
      <c r="S46" s="15">
        <v>1302315600</v>
      </c>
      <c r="U46" s="17">
        <v>6.2562055096788444E-2</v>
      </c>
    </row>
    <row r="47" spans="1:21" ht="18.75" x14ac:dyDescent="0.45">
      <c r="A47" s="23" t="s">
        <v>58</v>
      </c>
      <c r="C47" s="15">
        <v>0</v>
      </c>
      <c r="E47" s="15">
        <v>-3067740355</v>
      </c>
      <c r="G47" s="15">
        <v>0</v>
      </c>
      <c r="I47" s="15">
        <v>-3067740355</v>
      </c>
      <c r="K47" s="17">
        <v>1.4401241649867608E-2</v>
      </c>
      <c r="M47" s="15">
        <v>0</v>
      </c>
      <c r="O47" s="15">
        <v>-3107295972</v>
      </c>
      <c r="Q47" s="15">
        <v>0</v>
      </c>
      <c r="S47" s="15">
        <v>-3107295972</v>
      </c>
      <c r="U47" s="17">
        <v>-0.14927166794461558</v>
      </c>
    </row>
    <row r="48" spans="1:21" ht="18.75" x14ac:dyDescent="0.45">
      <c r="A48" s="23" t="s">
        <v>59</v>
      </c>
      <c r="C48" s="15">
        <v>217059150</v>
      </c>
      <c r="E48" s="15">
        <v>-37012723</v>
      </c>
      <c r="G48" s="15">
        <v>0</v>
      </c>
      <c r="I48" s="15">
        <v>180046427</v>
      </c>
      <c r="K48" s="17">
        <v>-8.4521237242134455E-4</v>
      </c>
      <c r="M48" s="15">
        <v>217059150</v>
      </c>
      <c r="O48" s="15">
        <v>-13131594</v>
      </c>
      <c r="Q48" s="15">
        <v>0</v>
      </c>
      <c r="S48" s="15">
        <v>203927556</v>
      </c>
      <c r="U48" s="17">
        <v>9.7964940251237184E-3</v>
      </c>
    </row>
    <row r="49" spans="1:21" ht="18.75" x14ac:dyDescent="0.45">
      <c r="A49" s="23" t="s">
        <v>60</v>
      </c>
      <c r="C49" s="15">
        <v>1970946360</v>
      </c>
      <c r="E49" s="15">
        <v>-1107384782</v>
      </c>
      <c r="G49" s="15">
        <v>0</v>
      </c>
      <c r="I49" s="15">
        <v>863561578</v>
      </c>
      <c r="K49" s="17">
        <v>-4.053915105315031E-3</v>
      </c>
      <c r="M49" s="15">
        <v>1970946360</v>
      </c>
      <c r="O49" s="15">
        <v>-1987613711</v>
      </c>
      <c r="Q49" s="15">
        <v>0</v>
      </c>
      <c r="S49" s="15">
        <v>-16667351</v>
      </c>
      <c r="U49" s="17">
        <v>-8.0068435913653482E-4</v>
      </c>
    </row>
    <row r="50" spans="1:21" ht="18.75" x14ac:dyDescent="0.45">
      <c r="A50" s="23" t="s">
        <v>61</v>
      </c>
      <c r="C50" s="15">
        <v>17384644000</v>
      </c>
      <c r="E50" s="15">
        <v>-22250319765</v>
      </c>
      <c r="G50" s="15">
        <v>-521803890</v>
      </c>
      <c r="I50" s="15">
        <v>-5387479655</v>
      </c>
      <c r="K50" s="17">
        <v>2.5291057070375947E-2</v>
      </c>
      <c r="M50" s="15">
        <v>17384644000</v>
      </c>
      <c r="O50" s="15">
        <v>-32143041984</v>
      </c>
      <c r="Q50" s="15">
        <v>13192218621</v>
      </c>
      <c r="S50" s="15">
        <v>-1566179363</v>
      </c>
      <c r="U50" s="17">
        <v>-7.5237829908095258E-2</v>
      </c>
    </row>
    <row r="51" spans="1:21" ht="18.75" x14ac:dyDescent="0.45">
      <c r="A51" s="23" t="s">
        <v>62</v>
      </c>
      <c r="C51" s="15">
        <v>0</v>
      </c>
      <c r="E51" s="15">
        <v>-229864122</v>
      </c>
      <c r="G51" s="15">
        <v>0</v>
      </c>
      <c r="I51" s="15">
        <v>-229864122</v>
      </c>
      <c r="K51" s="17">
        <v>1.0790772309531552E-3</v>
      </c>
      <c r="M51" s="15">
        <v>0</v>
      </c>
      <c r="O51" s="15">
        <v>-617541056</v>
      </c>
      <c r="Q51" s="15">
        <v>0</v>
      </c>
      <c r="S51" s="15">
        <v>-617541056</v>
      </c>
      <c r="U51" s="17">
        <v>-2.9666109789363588E-2</v>
      </c>
    </row>
    <row r="52" spans="1:21" ht="18.75" x14ac:dyDescent="0.45">
      <c r="A52" s="23" t="s">
        <v>63</v>
      </c>
      <c r="C52" s="15">
        <v>0</v>
      </c>
      <c r="E52" s="15">
        <v>-2974543209</v>
      </c>
      <c r="G52" s="15">
        <v>0</v>
      </c>
      <c r="I52" s="15">
        <v>-2974543209</v>
      </c>
      <c r="K52" s="17">
        <v>1.3963735712171002E-2</v>
      </c>
      <c r="M52" s="15">
        <v>0</v>
      </c>
      <c r="O52" s="15">
        <v>-2027132326</v>
      </c>
      <c r="Q52" s="15">
        <v>0</v>
      </c>
      <c r="S52" s="15">
        <v>-2027132326</v>
      </c>
      <c r="U52" s="17">
        <v>-9.7381590351595965E-2</v>
      </c>
    </row>
    <row r="53" spans="1:21" ht="18.75" x14ac:dyDescent="0.45">
      <c r="A53" s="23" t="s">
        <v>64</v>
      </c>
      <c r="C53" s="15">
        <v>14300000</v>
      </c>
      <c r="E53" s="15">
        <v>-3204817200</v>
      </c>
      <c r="G53" s="15">
        <v>0</v>
      </c>
      <c r="I53" s="15">
        <v>-3190517200</v>
      </c>
      <c r="K53" s="17">
        <v>1.4977606925035539E-2</v>
      </c>
      <c r="M53" s="15">
        <v>14300000</v>
      </c>
      <c r="O53" s="15">
        <v>-4887481796</v>
      </c>
      <c r="Q53" s="15">
        <v>0</v>
      </c>
      <c r="S53" s="15">
        <v>-4873181796</v>
      </c>
      <c r="U53" s="17">
        <v>-0.23410321431918532</v>
      </c>
    </row>
    <row r="54" spans="1:21" ht="18.75" x14ac:dyDescent="0.45">
      <c r="A54" s="23" t="s">
        <v>65</v>
      </c>
      <c r="C54" s="15">
        <v>0</v>
      </c>
      <c r="E54" s="15">
        <v>5976121362</v>
      </c>
      <c r="G54" s="15">
        <v>-851591930</v>
      </c>
      <c r="I54" s="15">
        <v>5124529432</v>
      </c>
      <c r="K54" s="17">
        <v>-2.4056660001165839E-2</v>
      </c>
      <c r="M54" s="15">
        <v>0</v>
      </c>
      <c r="O54" s="15">
        <v>-11800861155</v>
      </c>
      <c r="Q54" s="15">
        <v>17801447085</v>
      </c>
      <c r="S54" s="15">
        <v>6000585930</v>
      </c>
      <c r="U54" s="17">
        <v>0.28826268192262572</v>
      </c>
    </row>
    <row r="55" spans="1:21" ht="18.75" x14ac:dyDescent="0.45">
      <c r="A55" s="23" t="s">
        <v>66</v>
      </c>
      <c r="C55" s="15">
        <v>0</v>
      </c>
      <c r="E55" s="15">
        <v>-10420389019</v>
      </c>
      <c r="G55" s="15">
        <v>0</v>
      </c>
      <c r="I55" s="15">
        <v>-10420389019</v>
      </c>
      <c r="K55" s="17">
        <v>4.8917614590054136E-2</v>
      </c>
      <c r="M55" s="15">
        <v>0</v>
      </c>
      <c r="O55" s="15">
        <v>-11919725569</v>
      </c>
      <c r="Q55" s="15">
        <v>0</v>
      </c>
      <c r="S55" s="15">
        <v>-11919725569</v>
      </c>
      <c r="U55" s="17">
        <v>-0.57261275821803559</v>
      </c>
    </row>
    <row r="56" spans="1:21" ht="18.75" x14ac:dyDescent="0.45">
      <c r="A56" s="23" t="s">
        <v>67</v>
      </c>
      <c r="C56" s="15">
        <v>18037894500</v>
      </c>
      <c r="E56" s="15">
        <v>-43033365667</v>
      </c>
      <c r="G56" s="15">
        <v>0</v>
      </c>
      <c r="I56" s="15">
        <v>-24995471167</v>
      </c>
      <c r="K56" s="17">
        <v>0.11733907657522903</v>
      </c>
      <c r="M56" s="15">
        <v>18037894500</v>
      </c>
      <c r="O56" s="15">
        <v>-41390900744</v>
      </c>
      <c r="Q56" s="15">
        <v>0</v>
      </c>
      <c r="S56" s="15">
        <v>-23353006244</v>
      </c>
      <c r="U56" s="17">
        <v>-1.1218571468488685</v>
      </c>
    </row>
    <row r="57" spans="1:21" ht="18.75" x14ac:dyDescent="0.45">
      <c r="A57" s="23" t="s">
        <v>68</v>
      </c>
      <c r="C57" s="15">
        <v>11300000000</v>
      </c>
      <c r="E57" s="15">
        <v>-18646389900</v>
      </c>
      <c r="G57" s="15">
        <v>0</v>
      </c>
      <c r="I57" s="15">
        <v>-7346389900</v>
      </c>
      <c r="K57" s="17">
        <v>3.4486991714149394E-2</v>
      </c>
      <c r="M57" s="15">
        <v>11300000000</v>
      </c>
      <c r="O57" s="15">
        <v>-21179048486</v>
      </c>
      <c r="Q57" s="15">
        <v>0</v>
      </c>
      <c r="S57" s="15">
        <v>-9879048486</v>
      </c>
      <c r="U57" s="17">
        <v>-0.47458049007857728</v>
      </c>
    </row>
    <row r="58" spans="1:21" ht="18.75" x14ac:dyDescent="0.45">
      <c r="A58" s="23" t="s">
        <v>69</v>
      </c>
      <c r="C58" s="15">
        <v>0</v>
      </c>
      <c r="E58" s="15">
        <v>-10134538560</v>
      </c>
      <c r="G58" s="15">
        <v>0</v>
      </c>
      <c r="I58" s="15">
        <v>-10134538560</v>
      </c>
      <c r="K58" s="17">
        <v>4.7575714344462929E-2</v>
      </c>
      <c r="M58" s="15">
        <v>0</v>
      </c>
      <c r="O58" s="15">
        <v>-18827876621</v>
      </c>
      <c r="Q58" s="15">
        <v>0</v>
      </c>
      <c r="S58" s="15">
        <v>-18827876621</v>
      </c>
      <c r="U58" s="17">
        <v>-0.90447404186706892</v>
      </c>
    </row>
    <row r="59" spans="1:21" ht="18.75" x14ac:dyDescent="0.45">
      <c r="A59" s="23" t="s">
        <v>70</v>
      </c>
      <c r="C59" s="15">
        <v>0</v>
      </c>
      <c r="E59" s="15">
        <v>-3566651400</v>
      </c>
      <c r="G59" s="15">
        <v>0</v>
      </c>
      <c r="I59" s="15">
        <v>-3566651400</v>
      </c>
      <c r="K59" s="17">
        <v>1.6743336380643143E-2</v>
      </c>
      <c r="M59" s="15">
        <v>13200000</v>
      </c>
      <c r="O59" s="15">
        <v>331989495</v>
      </c>
      <c r="Q59" s="15">
        <v>0</v>
      </c>
      <c r="S59" s="15">
        <v>345189495</v>
      </c>
      <c r="U59" s="17">
        <v>1.6582588893984361E-2</v>
      </c>
    </row>
    <row r="60" spans="1:21" ht="18.75" x14ac:dyDescent="0.45">
      <c r="A60" s="23" t="s">
        <v>71</v>
      </c>
      <c r="C60" s="15">
        <v>670531140</v>
      </c>
      <c r="E60" s="15">
        <v>-1455651591</v>
      </c>
      <c r="G60" s="15">
        <v>0</v>
      </c>
      <c r="I60" s="15">
        <v>-785120451</v>
      </c>
      <c r="K60" s="17">
        <v>3.6856800219991371E-3</v>
      </c>
      <c r="M60" s="15">
        <v>670531140</v>
      </c>
      <c r="O60" s="15">
        <v>-1347600883</v>
      </c>
      <c r="Q60" s="15">
        <v>0</v>
      </c>
      <c r="S60" s="15">
        <v>-677069743</v>
      </c>
      <c r="U60" s="17">
        <v>-3.2525813685971655E-2</v>
      </c>
    </row>
    <row r="61" spans="1:21" ht="18.75" x14ac:dyDescent="0.45">
      <c r="A61" s="23" t="s">
        <v>72</v>
      </c>
      <c r="C61" s="15">
        <v>3387672468</v>
      </c>
      <c r="E61" s="15">
        <v>685159777</v>
      </c>
      <c r="G61" s="15">
        <v>0</v>
      </c>
      <c r="I61" s="15">
        <v>4072832245</v>
      </c>
      <c r="K61" s="17">
        <v>-1.911955855847448E-2</v>
      </c>
      <c r="M61" s="15">
        <v>3387672468</v>
      </c>
      <c r="O61" s="15">
        <v>1620511064</v>
      </c>
      <c r="Q61" s="15">
        <v>0</v>
      </c>
      <c r="S61" s="15">
        <v>5008183532</v>
      </c>
      <c r="U61" s="17">
        <v>0.24058857473857528</v>
      </c>
    </row>
    <row r="62" spans="1:21" ht="18.75" x14ac:dyDescent="0.45">
      <c r="A62" s="23" t="s">
        <v>73</v>
      </c>
      <c r="C62" s="15">
        <v>0</v>
      </c>
      <c r="E62" s="15">
        <v>2492939903</v>
      </c>
      <c r="G62" s="15">
        <v>0</v>
      </c>
      <c r="I62" s="15">
        <v>2492939903</v>
      </c>
      <c r="K62" s="17">
        <v>-1.1702890664519915E-2</v>
      </c>
      <c r="M62" s="15">
        <v>0</v>
      </c>
      <c r="O62" s="15">
        <v>5398568141</v>
      </c>
      <c r="Q62" s="15">
        <v>0</v>
      </c>
      <c r="S62" s="15">
        <v>5398568141</v>
      </c>
      <c r="U62" s="17">
        <v>0.2593422957392269</v>
      </c>
    </row>
    <row r="63" spans="1:21" ht="18.75" x14ac:dyDescent="0.45">
      <c r="A63" s="23" t="s">
        <v>74</v>
      </c>
      <c r="C63" s="15">
        <v>138466000</v>
      </c>
      <c r="E63" s="15">
        <v>-1472770762</v>
      </c>
      <c r="G63" s="15">
        <v>0</v>
      </c>
      <c r="I63" s="15">
        <v>-1334304762</v>
      </c>
      <c r="K63" s="17">
        <v>6.2637782499461517E-3</v>
      </c>
      <c r="M63" s="15">
        <v>138466000</v>
      </c>
      <c r="O63" s="15">
        <v>1799414610</v>
      </c>
      <c r="Q63" s="15">
        <v>0</v>
      </c>
      <c r="S63" s="15">
        <v>1937880610</v>
      </c>
      <c r="U63" s="17">
        <v>9.3094019217628957E-2</v>
      </c>
    </row>
    <row r="64" spans="1:21" ht="18.75" x14ac:dyDescent="0.45">
      <c r="A64" s="23" t="s">
        <v>229</v>
      </c>
      <c r="C64" s="15">
        <v>0</v>
      </c>
      <c r="E64" s="15">
        <v>-346034991</v>
      </c>
      <c r="G64" s="15">
        <v>0</v>
      </c>
      <c r="I64" s="15">
        <v>-346034991</v>
      </c>
      <c r="K64" s="17">
        <v>1.6244313233936523E-3</v>
      </c>
      <c r="M64" s="15">
        <v>0</v>
      </c>
      <c r="O64" s="15">
        <v>-346034991</v>
      </c>
      <c r="Q64" s="15">
        <v>0</v>
      </c>
      <c r="S64" s="15">
        <v>-346034991</v>
      </c>
      <c r="U64" s="17">
        <v>-1.6623205751630933E-2</v>
      </c>
    </row>
    <row r="65" spans="1:21" ht="18.75" x14ac:dyDescent="0.45">
      <c r="A65" s="23" t="s">
        <v>75</v>
      </c>
      <c r="C65" s="15">
        <v>0</v>
      </c>
      <c r="E65" s="15">
        <v>1471328217</v>
      </c>
      <c r="G65" s="15">
        <v>0</v>
      </c>
      <c r="I65" s="15">
        <v>1471328217</v>
      </c>
      <c r="K65" s="17">
        <v>-6.907023003022642E-3</v>
      </c>
      <c r="M65" s="15">
        <v>2466891700</v>
      </c>
      <c r="O65" s="15">
        <v>-4550496902</v>
      </c>
      <c r="Q65" s="15">
        <v>0</v>
      </c>
      <c r="S65" s="15">
        <v>-2083605202</v>
      </c>
      <c r="U65" s="17">
        <v>-0.10009449587141474</v>
      </c>
    </row>
    <row r="66" spans="1:21" ht="18.75" x14ac:dyDescent="0.45">
      <c r="A66" s="23" t="s">
        <v>230</v>
      </c>
      <c r="C66" s="15">
        <v>0</v>
      </c>
      <c r="E66" s="15">
        <v>-16129455300</v>
      </c>
      <c r="G66" s="15">
        <v>9145701530</v>
      </c>
      <c r="I66" s="15">
        <v>-6983753770</v>
      </c>
      <c r="K66" s="17">
        <v>3.2784627780190326E-2</v>
      </c>
      <c r="M66" s="15">
        <v>0</v>
      </c>
      <c r="O66" s="15">
        <v>2479160700</v>
      </c>
      <c r="Q66" s="15">
        <v>19676469920</v>
      </c>
      <c r="S66" s="15">
        <v>22155630620</v>
      </c>
      <c r="U66" s="17">
        <v>1.0643363126054337</v>
      </c>
    </row>
    <row r="67" spans="1:21" ht="18.75" x14ac:dyDescent="0.45">
      <c r="A67" s="23" t="s">
        <v>76</v>
      </c>
      <c r="C67" s="15">
        <v>562500000</v>
      </c>
      <c r="E67" s="15">
        <v>-1040024812</v>
      </c>
      <c r="G67" s="15">
        <v>0</v>
      </c>
      <c r="I67" s="15">
        <v>-477524812</v>
      </c>
      <c r="K67" s="17">
        <v>2.2416989104736664E-3</v>
      </c>
      <c r="M67" s="15">
        <v>562500000</v>
      </c>
      <c r="O67" s="15">
        <v>-1330784437</v>
      </c>
      <c r="Q67" s="15">
        <v>12538755</v>
      </c>
      <c r="S67" s="15">
        <v>-755745682</v>
      </c>
      <c r="U67" s="17">
        <v>-3.6305334126723168E-2</v>
      </c>
    </row>
    <row r="68" spans="1:21" ht="18.75" x14ac:dyDescent="0.45">
      <c r="A68" s="23" t="s">
        <v>77</v>
      </c>
      <c r="C68" s="15">
        <v>14515578000</v>
      </c>
      <c r="E68" s="15">
        <v>-25787932281</v>
      </c>
      <c r="G68" s="15">
        <v>3881414534</v>
      </c>
      <c r="I68" s="15">
        <v>-7390939747</v>
      </c>
      <c r="K68" s="17">
        <v>3.4696127116063694E-2</v>
      </c>
      <c r="M68" s="15">
        <v>14515578000</v>
      </c>
      <c r="O68" s="15">
        <v>-21643815466</v>
      </c>
      <c r="Q68" s="15">
        <v>11202794811</v>
      </c>
      <c r="S68" s="15">
        <v>4074557345</v>
      </c>
      <c r="U68" s="17">
        <v>0.195738023189551</v>
      </c>
    </row>
    <row r="69" spans="1:21" ht="18.75" x14ac:dyDescent="0.45">
      <c r="A69" s="23" t="s">
        <v>231</v>
      </c>
      <c r="C69" s="15">
        <v>0</v>
      </c>
      <c r="E69" s="15">
        <v>-20181630134</v>
      </c>
      <c r="G69" s="15">
        <v>0</v>
      </c>
      <c r="I69" s="15">
        <v>-20181630134</v>
      </c>
      <c r="K69" s="17">
        <v>9.4740916379797077E-2</v>
      </c>
      <c r="M69" s="15">
        <v>0</v>
      </c>
      <c r="O69" s="15">
        <v>-26449751785</v>
      </c>
      <c r="Q69" s="15">
        <v>0</v>
      </c>
      <c r="S69" s="15">
        <v>-26449751785</v>
      </c>
      <c r="U69" s="17">
        <v>-1.2706219816990201</v>
      </c>
    </row>
    <row r="70" spans="1:21" ht="18.75" x14ac:dyDescent="0.45">
      <c r="A70" s="23" t="s">
        <v>80</v>
      </c>
      <c r="C70" s="15">
        <v>0</v>
      </c>
      <c r="E70" s="15">
        <v>3915245024</v>
      </c>
      <c r="G70" s="15">
        <v>0</v>
      </c>
      <c r="I70" s="15">
        <v>3915245024</v>
      </c>
      <c r="K70" s="17">
        <v>-1.8379778985260862E-2</v>
      </c>
      <c r="M70" s="15">
        <v>0</v>
      </c>
      <c r="O70" s="15">
        <v>-8139606234</v>
      </c>
      <c r="Q70" s="15">
        <v>0</v>
      </c>
      <c r="S70" s="15">
        <v>-8139606234</v>
      </c>
      <c r="U70" s="17">
        <v>-0.39101926881446453</v>
      </c>
    </row>
    <row r="71" spans="1:21" ht="18.75" x14ac:dyDescent="0.45">
      <c r="A71" s="23" t="s">
        <v>82</v>
      </c>
      <c r="C71" s="15">
        <v>0</v>
      </c>
      <c r="E71" s="15">
        <v>-1238586300</v>
      </c>
      <c r="G71" s="15">
        <v>0</v>
      </c>
      <c r="I71" s="15">
        <v>-1238586300</v>
      </c>
      <c r="K71" s="17">
        <v>5.814436212452998E-3</v>
      </c>
      <c r="M71" s="15">
        <v>0</v>
      </c>
      <c r="O71" s="15">
        <v>-2473098912</v>
      </c>
      <c r="Q71" s="15">
        <v>0</v>
      </c>
      <c r="S71" s="15">
        <v>-2473098912</v>
      </c>
      <c r="U71" s="17">
        <v>-0.11880541889565904</v>
      </c>
    </row>
    <row r="72" spans="1:21" ht="37.5" x14ac:dyDescent="0.45">
      <c r="A72" s="23" t="s">
        <v>85</v>
      </c>
      <c r="C72" s="15">
        <v>957056100</v>
      </c>
      <c r="E72" s="15">
        <v>-2324040519</v>
      </c>
      <c r="G72" s="15">
        <v>0</v>
      </c>
      <c r="I72" s="15">
        <v>-1366984419</v>
      </c>
      <c r="K72" s="17">
        <v>6.417190072014055E-3</v>
      </c>
      <c r="M72" s="15">
        <v>957056100</v>
      </c>
      <c r="O72" s="15">
        <v>597998730</v>
      </c>
      <c r="Q72" s="15">
        <v>0</v>
      </c>
      <c r="S72" s="15">
        <v>1555054830</v>
      </c>
      <c r="U72" s="17">
        <v>7.4703417476521802E-2</v>
      </c>
    </row>
    <row r="73" spans="1:21" ht="18.75" x14ac:dyDescent="0.45">
      <c r="A73" s="23" t="s">
        <v>86</v>
      </c>
      <c r="C73" s="15">
        <v>10295038600</v>
      </c>
      <c r="E73" s="15">
        <v>-8838267241</v>
      </c>
      <c r="G73" s="15">
        <v>0</v>
      </c>
      <c r="I73" s="15">
        <v>1456771359</v>
      </c>
      <c r="K73" s="17">
        <v>-6.8386870927233468E-3</v>
      </c>
      <c r="M73" s="15">
        <v>10295038600</v>
      </c>
      <c r="O73" s="15">
        <v>-10652437885</v>
      </c>
      <c r="Q73" s="15">
        <v>0</v>
      </c>
      <c r="S73" s="15">
        <v>-357399285</v>
      </c>
      <c r="U73" s="17">
        <v>-1.7169136083237269E-2</v>
      </c>
    </row>
    <row r="74" spans="1:21" ht="18.75" x14ac:dyDescent="0.45">
      <c r="A74" s="23" t="s">
        <v>232</v>
      </c>
      <c r="C74" s="15">
        <v>0</v>
      </c>
      <c r="E74" s="15">
        <v>-3063307648</v>
      </c>
      <c r="G74" s="15">
        <v>0</v>
      </c>
      <c r="I74" s="15">
        <v>-3063307648</v>
      </c>
      <c r="K74" s="17">
        <v>1.4380432690411175E-2</v>
      </c>
      <c r="M74" s="15">
        <v>0</v>
      </c>
      <c r="O74" s="15">
        <v>-5774616971</v>
      </c>
      <c r="Q74" s="15">
        <v>0</v>
      </c>
      <c r="S74" s="15">
        <v>-5774616971</v>
      </c>
      <c r="U74" s="17">
        <v>-0.27740733897570724</v>
      </c>
    </row>
    <row r="75" spans="1:21" ht="18.75" x14ac:dyDescent="0.45">
      <c r="A75" s="23" t="s">
        <v>196</v>
      </c>
      <c r="L75" s="16"/>
      <c r="M75" s="15">
        <v>0</v>
      </c>
      <c r="O75" s="15">
        <v>0</v>
      </c>
      <c r="Q75" s="15">
        <v>512437162</v>
      </c>
      <c r="S75" s="15">
        <v>512437162</v>
      </c>
      <c r="U75" s="17">
        <v>2.4617014464608965E-2</v>
      </c>
    </row>
    <row r="76" spans="1:21" ht="18.75" x14ac:dyDescent="0.45">
      <c r="A76" s="23" t="s">
        <v>197</v>
      </c>
      <c r="L76" s="16"/>
      <c r="M76" s="15">
        <v>0</v>
      </c>
      <c r="O76" s="15">
        <v>0</v>
      </c>
      <c r="Q76" s="15">
        <v>574103409</v>
      </c>
      <c r="S76" s="15">
        <v>574103409</v>
      </c>
      <c r="U76" s="17">
        <v>2.7579404796434955E-2</v>
      </c>
    </row>
    <row r="77" spans="1:21" ht="18.75" x14ac:dyDescent="0.45">
      <c r="A77" s="23" t="s">
        <v>233</v>
      </c>
      <c r="L77" s="16"/>
      <c r="M77" s="15">
        <v>0</v>
      </c>
      <c r="O77" s="15">
        <v>0</v>
      </c>
      <c r="Q77" s="15">
        <v>94770025</v>
      </c>
      <c r="S77" s="15">
        <v>94770025</v>
      </c>
      <c r="U77" s="17">
        <v>4.5526656714962319E-3</v>
      </c>
    </row>
    <row r="78" spans="1:21" ht="18.75" x14ac:dyDescent="0.45">
      <c r="A78" s="23" t="s">
        <v>199</v>
      </c>
      <c r="L78" s="16"/>
      <c r="M78" s="15">
        <v>0</v>
      </c>
      <c r="O78" s="15">
        <v>0</v>
      </c>
      <c r="Q78" s="15">
        <v>1623926964</v>
      </c>
      <c r="S78" s="15">
        <v>1623926964</v>
      </c>
      <c r="U78" s="17">
        <v>7.8011972055720122E-2</v>
      </c>
    </row>
    <row r="79" spans="1:21" ht="18.75" x14ac:dyDescent="0.45">
      <c r="A79" s="23" t="s">
        <v>164</v>
      </c>
      <c r="L79" s="16"/>
      <c r="M79" s="15">
        <v>46336389</v>
      </c>
      <c r="O79" s="15">
        <v>0</v>
      </c>
      <c r="Q79" s="15">
        <v>1270177278</v>
      </c>
      <c r="S79" s="15">
        <v>1316513667</v>
      </c>
      <c r="U79" s="17">
        <v>6.3244117301926653E-2</v>
      </c>
    </row>
    <row r="80" spans="1:21" ht="18.75" x14ac:dyDescent="0.45">
      <c r="A80" s="23" t="s">
        <v>30</v>
      </c>
      <c r="L80" s="16"/>
      <c r="M80" s="15">
        <v>0</v>
      </c>
      <c r="O80" s="15">
        <v>481749</v>
      </c>
      <c r="Q80" s="15">
        <v>0</v>
      </c>
      <c r="S80" s="15">
        <v>481749</v>
      </c>
      <c r="U80" s="17">
        <v>2.3142783117105203E-5</v>
      </c>
    </row>
    <row r="81" spans="1:21" ht="18.75" x14ac:dyDescent="0.45">
      <c r="A81" s="23" t="s">
        <v>201</v>
      </c>
      <c r="L81" s="16"/>
      <c r="M81" s="15">
        <v>0</v>
      </c>
      <c r="O81" s="15">
        <v>0</v>
      </c>
      <c r="Q81" s="15">
        <v>69881155</v>
      </c>
      <c r="S81" s="15">
        <v>69881155</v>
      </c>
      <c r="U81" s="17">
        <v>3.3570270288839454E-3</v>
      </c>
    </row>
    <row r="82" spans="1:21" ht="18.75" x14ac:dyDescent="0.45">
      <c r="A82" s="23" t="s">
        <v>202</v>
      </c>
      <c r="L82" s="16"/>
      <c r="M82" s="15">
        <v>0</v>
      </c>
      <c r="O82" s="15">
        <v>0</v>
      </c>
      <c r="Q82" s="15">
        <v>-778422529</v>
      </c>
      <c r="S82" s="15">
        <v>-778422529</v>
      </c>
      <c r="U82" s="17">
        <v>-3.7394709199428618E-2</v>
      </c>
    </row>
    <row r="83" spans="1:21" ht="18.75" x14ac:dyDescent="0.45">
      <c r="A83" s="23" t="s">
        <v>167</v>
      </c>
      <c r="L83" s="16"/>
      <c r="M83" s="15">
        <v>168333700</v>
      </c>
      <c r="O83" s="15">
        <v>0</v>
      </c>
      <c r="Q83" s="15">
        <v>1483623056</v>
      </c>
      <c r="S83" s="15">
        <v>1651956756</v>
      </c>
      <c r="U83" s="17">
        <v>7.9358497730030952E-2</v>
      </c>
    </row>
    <row r="84" spans="1:21" ht="18.75" x14ac:dyDescent="0.45">
      <c r="A84" s="23" t="s">
        <v>203</v>
      </c>
      <c r="L84" s="16"/>
      <c r="M84" s="15">
        <v>0</v>
      </c>
      <c r="O84" s="15">
        <v>0</v>
      </c>
      <c r="Q84" s="15">
        <v>99070637</v>
      </c>
      <c r="S84" s="15">
        <v>99070637</v>
      </c>
      <c r="U84" s="17">
        <v>4.7592631543904775E-3</v>
      </c>
    </row>
    <row r="85" spans="1:21" ht="18.75" x14ac:dyDescent="0.45">
      <c r="A85" s="23" t="s">
        <v>204</v>
      </c>
      <c r="L85" s="16"/>
      <c r="M85" s="15">
        <v>0</v>
      </c>
      <c r="O85" s="15">
        <v>0</v>
      </c>
      <c r="Q85" s="15">
        <v>2035783549</v>
      </c>
      <c r="S85" s="15">
        <v>2035783549</v>
      </c>
      <c r="U85" s="17">
        <v>9.7797187223798515E-2</v>
      </c>
    </row>
    <row r="86" spans="1:21" ht="18.75" x14ac:dyDescent="0.45">
      <c r="A86" s="23" t="s">
        <v>205</v>
      </c>
      <c r="L86" s="16"/>
      <c r="M86" s="15">
        <v>0</v>
      </c>
      <c r="O86" s="15">
        <v>0</v>
      </c>
      <c r="Q86" s="15">
        <v>151077083</v>
      </c>
      <c r="S86" s="15">
        <v>151077083</v>
      </c>
      <c r="U86" s="17">
        <v>7.2576054456447272E-3</v>
      </c>
    </row>
    <row r="87" spans="1:21" ht="18.75" x14ac:dyDescent="0.45">
      <c r="A87" s="23" t="s">
        <v>173</v>
      </c>
      <c r="L87" s="16"/>
      <c r="M87" s="15">
        <v>4458040</v>
      </c>
      <c r="O87" s="15">
        <v>0</v>
      </c>
      <c r="Q87" s="15">
        <v>-17925971</v>
      </c>
      <c r="S87" s="15">
        <v>-13467931</v>
      </c>
      <c r="U87" s="17">
        <v>-6.4698713680596696E-4</v>
      </c>
    </row>
    <row r="88" spans="1:21" ht="18.75" x14ac:dyDescent="0.45">
      <c r="A88" s="23" t="s">
        <v>206</v>
      </c>
      <c r="L88" s="16"/>
      <c r="M88" s="15">
        <v>0</v>
      </c>
      <c r="O88" s="15">
        <v>0</v>
      </c>
      <c r="Q88" s="15">
        <v>286200960</v>
      </c>
      <c r="S88" s="15">
        <v>286200960</v>
      </c>
      <c r="U88" s="17">
        <v>1.3748833407411955E-2</v>
      </c>
    </row>
    <row r="89" spans="1:21" ht="18.75" x14ac:dyDescent="0.45">
      <c r="A89" s="23" t="s">
        <v>207</v>
      </c>
      <c r="L89" s="16"/>
      <c r="M89" s="15">
        <v>0</v>
      </c>
      <c r="O89" s="15">
        <v>0</v>
      </c>
      <c r="Q89" s="15">
        <v>3581144450</v>
      </c>
      <c r="S89" s="15">
        <v>3581144450</v>
      </c>
      <c r="U89" s="17">
        <v>0.17203491718171704</v>
      </c>
    </row>
    <row r="90" spans="1:21" ht="18.75" x14ac:dyDescent="0.45">
      <c r="A90" s="23" t="s">
        <v>208</v>
      </c>
      <c r="L90" s="16"/>
      <c r="M90" s="15">
        <v>0</v>
      </c>
      <c r="O90" s="15">
        <v>0</v>
      </c>
      <c r="Q90" s="15">
        <v>125379427</v>
      </c>
      <c r="S90" s="15">
        <v>125379427</v>
      </c>
      <c r="U90" s="17">
        <v>6.0231134603453756E-3</v>
      </c>
    </row>
    <row r="91" spans="1:21" ht="18.75" x14ac:dyDescent="0.45">
      <c r="A91" s="23" t="s">
        <v>234</v>
      </c>
      <c r="L91" s="16"/>
      <c r="M91" s="15">
        <v>0</v>
      </c>
      <c r="O91" s="15">
        <v>-217187948</v>
      </c>
      <c r="Q91" s="15">
        <v>0</v>
      </c>
      <c r="S91" s="15">
        <v>-217187948</v>
      </c>
      <c r="U91" s="17">
        <v>-1.0433511177424599E-2</v>
      </c>
    </row>
    <row r="92" spans="1:21" ht="18.75" x14ac:dyDescent="0.45">
      <c r="A92" s="23" t="s">
        <v>210</v>
      </c>
      <c r="L92" s="16"/>
      <c r="M92" s="15">
        <v>0</v>
      </c>
      <c r="O92" s="15">
        <v>0</v>
      </c>
      <c r="Q92" s="15">
        <v>18755661</v>
      </c>
      <c r="S92" s="15">
        <v>18755661</v>
      </c>
      <c r="U92" s="17">
        <v>9.0100486921809589E-4</v>
      </c>
    </row>
    <row r="93" spans="1:21" ht="18.75" x14ac:dyDescent="0.45">
      <c r="A93" s="23" t="s">
        <v>211</v>
      </c>
      <c r="L93" s="16"/>
      <c r="M93" s="15">
        <v>0</v>
      </c>
      <c r="O93" s="15">
        <v>0</v>
      </c>
      <c r="Q93" s="15">
        <v>4478725842</v>
      </c>
      <c r="S93" s="15">
        <v>4478725842</v>
      </c>
      <c r="U93" s="17">
        <v>0.21515390961347172</v>
      </c>
    </row>
    <row r="94" spans="1:21" ht="18.75" x14ac:dyDescent="0.45">
      <c r="A94" s="23" t="s">
        <v>212</v>
      </c>
      <c r="L94" s="16"/>
      <c r="M94" s="15">
        <v>0</v>
      </c>
      <c r="O94" s="15">
        <v>0</v>
      </c>
      <c r="Q94" s="15">
        <v>105772276</v>
      </c>
      <c r="S94" s="15">
        <v>105772276</v>
      </c>
      <c r="U94" s="17">
        <v>5.0812037871808598E-3</v>
      </c>
    </row>
    <row r="95" spans="1:21" ht="18.75" x14ac:dyDescent="0.45">
      <c r="A95" s="23" t="s">
        <v>213</v>
      </c>
      <c r="L95" s="16"/>
      <c r="M95" s="15">
        <v>0</v>
      </c>
      <c r="O95" s="15">
        <v>0</v>
      </c>
      <c r="Q95" s="15">
        <v>702230725</v>
      </c>
      <c r="S95" s="15">
        <v>702230725</v>
      </c>
      <c r="U95" s="17">
        <v>3.3734524341187108E-2</v>
      </c>
    </row>
    <row r="96" spans="1:21" ht="18.75" x14ac:dyDescent="0.45">
      <c r="A96" s="23" t="s">
        <v>214</v>
      </c>
      <c r="L96" s="16"/>
      <c r="M96" s="15">
        <v>0</v>
      </c>
      <c r="O96" s="15">
        <v>0</v>
      </c>
      <c r="Q96" s="15">
        <v>5543124418</v>
      </c>
      <c r="S96" s="15">
        <v>5543124418</v>
      </c>
      <c r="U96" s="17">
        <v>0.2662866476046738</v>
      </c>
    </row>
    <row r="97" spans="1:21" ht="18.75" x14ac:dyDescent="0.45">
      <c r="A97" s="23" t="s">
        <v>215</v>
      </c>
      <c r="L97" s="16"/>
      <c r="M97" s="15">
        <v>0</v>
      </c>
      <c r="O97" s="15">
        <v>0</v>
      </c>
      <c r="Q97" s="15">
        <v>735584659</v>
      </c>
      <c r="S97" s="15">
        <v>735584659</v>
      </c>
      <c r="U97" s="17">
        <v>3.5336816947221038E-2</v>
      </c>
    </row>
    <row r="98" spans="1:21" ht="18.75" x14ac:dyDescent="0.45">
      <c r="A98" s="18" t="s">
        <v>87</v>
      </c>
      <c r="C98" s="18">
        <f>SUM(C9:$C$97)</f>
        <v>104688620058</v>
      </c>
      <c r="E98" s="18">
        <f>SUM(E9:$E$97)</f>
        <v>-330225164972</v>
      </c>
      <c r="G98" s="18">
        <f>SUM(G9:$G$97)</f>
        <v>12508411834</v>
      </c>
      <c r="I98" s="18">
        <f>SUM(I9:$I$97)</f>
        <v>-213028133080</v>
      </c>
      <c r="K98" s="19">
        <f>SUM(K9:$K$97)</f>
        <v>1.0000421377594833</v>
      </c>
      <c r="M98" s="18">
        <f>SUM(M9:$M$97)</f>
        <v>122170939887</v>
      </c>
      <c r="O98" s="18">
        <f>SUM(O9:$O$97)</f>
        <v>-218854705857</v>
      </c>
      <c r="Q98" s="18">
        <f>SUM(Q9:$Q$97)</f>
        <v>116509817426</v>
      </c>
      <c r="S98" s="18">
        <f>SUM(S9:$S$97)</f>
        <v>19826051456</v>
      </c>
      <c r="U98" s="19">
        <f>SUM(U9:$U$97)</f>
        <v>0.95242545166627468</v>
      </c>
    </row>
    <row r="99" spans="1:21" ht="18.75" x14ac:dyDescent="0.45">
      <c r="C99" s="20"/>
      <c r="E99" s="20"/>
      <c r="G99" s="20"/>
      <c r="I99" s="20"/>
      <c r="K99" s="20"/>
      <c r="M99" s="20"/>
      <c r="O99" s="20"/>
      <c r="Q99" s="20"/>
      <c r="S99" s="20"/>
      <c r="U99" s="20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activeCell="K17" sqref="K17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7" style="6" customWidth="1"/>
    <col min="8" max="8" width="1.42578125" style="6" customWidth="1"/>
    <col min="9" max="9" width="17" style="6" customWidth="1"/>
    <col min="10" max="10" width="1.42578125" style="6" customWidth="1"/>
    <col min="11" max="11" width="17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7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235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154</v>
      </c>
      <c r="D7" s="9"/>
      <c r="E7" s="9"/>
      <c r="F7" s="9"/>
      <c r="G7" s="9"/>
      <c r="H7" s="9"/>
      <c r="I7" s="9"/>
      <c r="J7" s="9"/>
      <c r="K7" s="9"/>
      <c r="M7" s="8" t="s">
        <v>7</v>
      </c>
      <c r="N7" s="9"/>
      <c r="O7" s="9"/>
      <c r="P7" s="9"/>
      <c r="Q7" s="9"/>
    </row>
    <row r="8" spans="1:17" ht="21" x14ac:dyDescent="0.45">
      <c r="C8" s="22" t="s">
        <v>236</v>
      </c>
      <c r="E8" s="22" t="s">
        <v>221</v>
      </c>
      <c r="G8" s="22" t="s">
        <v>222</v>
      </c>
      <c r="I8" s="22" t="s">
        <v>87</v>
      </c>
      <c r="K8" s="22" t="s">
        <v>236</v>
      </c>
      <c r="M8" s="22" t="s">
        <v>221</v>
      </c>
      <c r="O8" s="22" t="s">
        <v>222</v>
      </c>
      <c r="Q8" s="22" t="s">
        <v>87</v>
      </c>
    </row>
    <row r="9" spans="1:17" ht="18.75" x14ac:dyDescent="0.45">
      <c r="A9" s="18" t="s">
        <v>87</v>
      </c>
      <c r="C9" s="18">
        <f>SUM($C$8)</f>
        <v>0</v>
      </c>
      <c r="E9" s="18">
        <f>SUM($E$8)</f>
        <v>0</v>
      </c>
      <c r="G9" s="18">
        <f>SUM($G$8)</f>
        <v>0</v>
      </c>
      <c r="I9" s="18">
        <f>SUM($I$8)</f>
        <v>0</v>
      </c>
      <c r="K9" s="18">
        <f>SUM($K$8)</f>
        <v>0</v>
      </c>
      <c r="M9" s="18">
        <f>SUM($M$8)</f>
        <v>0</v>
      </c>
      <c r="O9" s="18">
        <f>SUM($O$8)</f>
        <v>0</v>
      </c>
      <c r="Q9" s="18">
        <f>SUM($Q$8)</f>
        <v>0</v>
      </c>
    </row>
    <row r="10" spans="1:17" ht="18.75" x14ac:dyDescent="0.45">
      <c r="C10" s="20"/>
      <c r="E10" s="20"/>
      <c r="G10" s="20"/>
      <c r="I10" s="20"/>
      <c r="K10" s="20"/>
      <c r="M10" s="20"/>
      <c r="O10" s="20"/>
      <c r="Q10" s="20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1"/>
  <sheetViews>
    <sheetView rightToLeft="1" workbookViewId="0">
      <selection activeCell="G17" sqref="G17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7" style="6" customWidth="1"/>
    <col min="4" max="4" width="1.42578125" style="6" customWidth="1"/>
    <col min="5" max="5" width="17" style="6" customWidth="1"/>
    <col min="6" max="6" width="1.42578125" style="6" customWidth="1"/>
    <col min="7" max="7" width="14.140625" style="6" customWidth="1"/>
    <col min="8" max="8" width="1.42578125" style="6" customWidth="1"/>
    <col min="9" max="9" width="17" style="6" customWidth="1"/>
    <col min="10" max="10" width="1.42578125" style="6" customWidth="1"/>
    <col min="11" max="11" width="14.140625" style="6" customWidth="1"/>
    <col min="12" max="16384" width="9.140625" style="6"/>
  </cols>
  <sheetData>
    <row r="1" spans="1:11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5" spans="1:11" ht="21" x14ac:dyDescent="0.45">
      <c r="A5" s="7" t="s">
        <v>237</v>
      </c>
      <c r="B5" s="5"/>
      <c r="C5" s="5"/>
      <c r="D5" s="5"/>
      <c r="E5" s="5"/>
      <c r="F5" s="5"/>
      <c r="G5" s="5"/>
      <c r="H5" s="5"/>
      <c r="I5" s="5"/>
      <c r="J5" s="5"/>
      <c r="K5" s="5"/>
    </row>
    <row r="7" spans="1:11" ht="21" x14ac:dyDescent="0.45">
      <c r="A7" s="8" t="s">
        <v>238</v>
      </c>
      <c r="B7" s="9"/>
      <c r="C7" s="9"/>
      <c r="E7" s="8" t="s">
        <v>154</v>
      </c>
      <c r="F7" s="9"/>
      <c r="G7" s="9"/>
      <c r="I7" s="8" t="s">
        <v>7</v>
      </c>
      <c r="J7" s="9"/>
      <c r="K7" s="9"/>
    </row>
    <row r="8" spans="1:11" ht="42" x14ac:dyDescent="0.45">
      <c r="A8" s="22" t="s">
        <v>239</v>
      </c>
      <c r="C8" s="22" t="s">
        <v>114</v>
      </c>
      <c r="E8" s="22" t="s">
        <v>240</v>
      </c>
      <c r="G8" s="22" t="s">
        <v>241</v>
      </c>
      <c r="I8" s="22" t="s">
        <v>240</v>
      </c>
      <c r="K8" s="22" t="s">
        <v>241</v>
      </c>
    </row>
    <row r="9" spans="1:11" ht="18.75" x14ac:dyDescent="0.45">
      <c r="A9" s="23" t="s">
        <v>242</v>
      </c>
      <c r="C9" s="16" t="s">
        <v>127</v>
      </c>
      <c r="H9" s="16"/>
      <c r="I9" s="15">
        <v>136744</v>
      </c>
      <c r="K9" s="17">
        <f>I9/I10</f>
        <v>1</v>
      </c>
    </row>
    <row r="10" spans="1:11" ht="18.75" x14ac:dyDescent="0.45">
      <c r="A10" s="18" t="s">
        <v>87</v>
      </c>
      <c r="E10" s="18">
        <f>SUM(E9:$E$9)</f>
        <v>0</v>
      </c>
      <c r="G10" s="19">
        <f>SUM(G9:$G$9)</f>
        <v>0</v>
      </c>
      <c r="I10" s="18">
        <f>SUM(I9:$I$9)</f>
        <v>136744</v>
      </c>
      <c r="K10" s="19">
        <f>SUM(K9:$K$9)</f>
        <v>1</v>
      </c>
    </row>
    <row r="11" spans="1:11" ht="18.75" x14ac:dyDescent="0.45">
      <c r="E11" s="20"/>
      <c r="G11" s="20"/>
      <c r="I11" s="20"/>
      <c r="K11" s="20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1"/>
  <sheetViews>
    <sheetView rightToLeft="1" workbookViewId="0">
      <selection activeCell="M14" sqref="M14"/>
    </sheetView>
  </sheetViews>
  <sheetFormatPr defaultRowHeight="18" x14ac:dyDescent="0.45"/>
  <cols>
    <col min="1" max="1" width="25.5703125" style="6" customWidth="1"/>
    <col min="2" max="2" width="1.42578125" style="6" customWidth="1"/>
    <col min="3" max="3" width="18.42578125" style="6" customWidth="1"/>
    <col min="4" max="4" width="1.42578125" style="6" customWidth="1"/>
    <col min="5" max="5" width="18.42578125" style="6" customWidth="1"/>
    <col min="6" max="16384" width="9.140625" style="6"/>
  </cols>
  <sheetData>
    <row r="1" spans="1:5" ht="20.100000000000001" customHeight="1" x14ac:dyDescent="0.45">
      <c r="A1" s="4" t="s">
        <v>0</v>
      </c>
      <c r="B1" s="5"/>
      <c r="C1" s="5"/>
      <c r="D1" s="5"/>
      <c r="E1" s="5"/>
    </row>
    <row r="2" spans="1:5" ht="20.100000000000001" customHeight="1" x14ac:dyDescent="0.45">
      <c r="A2" s="4" t="s">
        <v>138</v>
      </c>
      <c r="B2" s="5"/>
      <c r="C2" s="5"/>
      <c r="D2" s="5"/>
      <c r="E2" s="5"/>
    </row>
    <row r="3" spans="1:5" ht="20.100000000000001" customHeight="1" x14ac:dyDescent="0.45">
      <c r="A3" s="4" t="s">
        <v>2</v>
      </c>
      <c r="B3" s="5"/>
      <c r="C3" s="5"/>
      <c r="D3" s="5"/>
      <c r="E3" s="5"/>
    </row>
    <row r="5" spans="1:5" ht="21" x14ac:dyDescent="0.45">
      <c r="A5" s="7" t="s">
        <v>243</v>
      </c>
      <c r="B5" s="5"/>
      <c r="C5" s="5"/>
      <c r="D5" s="5"/>
      <c r="E5" s="5"/>
    </row>
    <row r="7" spans="1:5" ht="21" x14ac:dyDescent="0.45">
      <c r="C7" s="21" t="s">
        <v>154</v>
      </c>
      <c r="E7" s="21" t="s">
        <v>7</v>
      </c>
    </row>
    <row r="8" spans="1:5" ht="21" x14ac:dyDescent="0.45">
      <c r="A8" s="22" t="s">
        <v>150</v>
      </c>
      <c r="C8" s="22" t="s">
        <v>118</v>
      </c>
      <c r="E8" s="22" t="s">
        <v>118</v>
      </c>
    </row>
    <row r="9" spans="1:5" ht="18.75" x14ac:dyDescent="0.45">
      <c r="A9" s="23" t="s">
        <v>244</v>
      </c>
      <c r="C9" s="15">
        <v>8976150</v>
      </c>
      <c r="E9" s="15">
        <v>990193199</v>
      </c>
    </row>
    <row r="10" spans="1:5" ht="18.75" x14ac:dyDescent="0.45">
      <c r="A10" s="18" t="s">
        <v>87</v>
      </c>
      <c r="C10" s="18">
        <f>SUM(C9:$C$9)</f>
        <v>8976150</v>
      </c>
      <c r="E10" s="18">
        <f>SUM(E9:$E$9)</f>
        <v>990193199</v>
      </c>
    </row>
    <row r="11" spans="1:5" ht="18.75" x14ac:dyDescent="0.45">
      <c r="C11" s="20"/>
      <c r="E11" s="20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2"/>
  <sheetViews>
    <sheetView rightToLeft="1" workbookViewId="0">
      <selection activeCell="O85" sqref="O85"/>
    </sheetView>
  </sheetViews>
  <sheetFormatPr defaultRowHeight="18" x14ac:dyDescent="0.45"/>
  <cols>
    <col min="1" max="1" width="18.42578125" style="6" bestFit="1" customWidth="1"/>
    <col min="2" max="2" width="1.42578125" style="6" customWidth="1"/>
    <col min="3" max="3" width="12.85546875" style="6" bestFit="1" customWidth="1"/>
    <col min="4" max="4" width="1.42578125" style="6" customWidth="1"/>
    <col min="5" max="5" width="18.28515625" style="6" bestFit="1" customWidth="1"/>
    <col min="6" max="6" width="1.42578125" style="6" customWidth="1"/>
    <col min="7" max="7" width="18.42578125" style="6" bestFit="1" customWidth="1"/>
    <col min="8" max="8" width="1.42578125" style="6" customWidth="1"/>
    <col min="9" max="9" width="11.5703125" style="6" bestFit="1" customWidth="1"/>
    <col min="10" max="10" width="16.7109375" style="6" bestFit="1" customWidth="1"/>
    <col min="11" max="11" width="1.42578125" style="6" customWidth="1"/>
    <col min="12" max="12" width="11.7109375" style="6" bestFit="1" customWidth="1"/>
    <col min="13" max="13" width="16.7109375" style="6" bestFit="1" customWidth="1"/>
    <col min="14" max="14" width="1.42578125" style="6" customWidth="1"/>
    <col min="15" max="15" width="12.7109375" style="6" customWidth="1"/>
    <col min="16" max="16" width="1.42578125" style="6" customWidth="1"/>
    <col min="17" max="17" width="13.7109375" style="6" bestFit="1" customWidth="1"/>
    <col min="18" max="18" width="1.42578125" style="6" customWidth="1"/>
    <col min="19" max="19" width="18.5703125" style="6" bestFit="1" customWidth="1"/>
    <col min="20" max="20" width="1.42578125" style="6" customWidth="1"/>
    <col min="21" max="21" width="18.28515625" style="6" bestFit="1" customWidth="1"/>
    <col min="22" max="22" width="1.42578125" style="6" customWidth="1"/>
    <col min="23" max="23" width="15.42578125" style="6" bestFit="1" customWidth="1"/>
    <col min="24" max="16384" width="9.140625" style="6"/>
  </cols>
  <sheetData>
    <row r="1" spans="1:2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5" spans="1:23" ht="21" x14ac:dyDescent="0.45">
      <c r="A5" s="7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" x14ac:dyDescent="0.45">
      <c r="A6" s="7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8" spans="1:23" ht="21" x14ac:dyDescent="0.45">
      <c r="C8" s="8" t="s">
        <v>5</v>
      </c>
      <c r="D8" s="9"/>
      <c r="E8" s="9"/>
      <c r="F8" s="9"/>
      <c r="G8" s="9"/>
      <c r="I8" s="8" t="s">
        <v>6</v>
      </c>
      <c r="J8" s="9"/>
      <c r="K8" s="9"/>
      <c r="L8" s="9"/>
      <c r="M8" s="9"/>
      <c r="O8" s="8" t="s">
        <v>7</v>
      </c>
      <c r="P8" s="9"/>
      <c r="Q8" s="9"/>
      <c r="R8" s="9"/>
      <c r="S8" s="9"/>
      <c r="T8" s="9"/>
      <c r="U8" s="9"/>
      <c r="V8" s="9"/>
      <c r="W8" s="9"/>
    </row>
    <row r="9" spans="1:23" ht="18.75" x14ac:dyDescent="0.45">
      <c r="A9" s="10" t="s">
        <v>8</v>
      </c>
      <c r="C9" s="10" t="s">
        <v>9</v>
      </c>
      <c r="E9" s="10" t="s">
        <v>10</v>
      </c>
      <c r="G9" s="10" t="s">
        <v>11</v>
      </c>
      <c r="I9" s="10" t="s">
        <v>12</v>
      </c>
      <c r="J9" s="5"/>
      <c r="L9" s="10" t="s">
        <v>13</v>
      </c>
      <c r="M9" s="5"/>
      <c r="O9" s="10" t="s">
        <v>9</v>
      </c>
      <c r="Q9" s="11" t="s">
        <v>14</v>
      </c>
      <c r="S9" s="10" t="s">
        <v>10</v>
      </c>
      <c r="U9" s="10" t="s">
        <v>11</v>
      </c>
      <c r="W9" s="11" t="s">
        <v>15</v>
      </c>
    </row>
    <row r="10" spans="1:23" ht="18.75" x14ac:dyDescent="0.45">
      <c r="A10" s="12"/>
      <c r="C10" s="12"/>
      <c r="E10" s="12"/>
      <c r="G10" s="12"/>
      <c r="I10" s="13" t="s">
        <v>9</v>
      </c>
      <c r="J10" s="13" t="s">
        <v>10</v>
      </c>
      <c r="L10" s="13" t="s">
        <v>9</v>
      </c>
      <c r="M10" s="13" t="s">
        <v>16</v>
      </c>
      <c r="O10" s="12"/>
      <c r="Q10" s="12"/>
      <c r="S10" s="12"/>
      <c r="U10" s="12"/>
      <c r="W10" s="12"/>
    </row>
    <row r="11" spans="1:23" ht="37.5" x14ac:dyDescent="0.45">
      <c r="A11" s="14" t="s">
        <v>17</v>
      </c>
      <c r="C11" s="15">
        <v>50000</v>
      </c>
      <c r="E11" s="15">
        <v>137031783</v>
      </c>
      <c r="G11" s="15">
        <v>129966200</v>
      </c>
      <c r="N11" s="16"/>
      <c r="O11" s="15">
        <v>50000</v>
      </c>
      <c r="Q11" s="15">
        <v>2600</v>
      </c>
      <c r="S11" s="15">
        <v>137031783</v>
      </c>
      <c r="U11" s="15">
        <v>129966200</v>
      </c>
      <c r="W11" s="17">
        <v>4.676565002881674E-5</v>
      </c>
    </row>
    <row r="12" spans="1:23" ht="37.5" x14ac:dyDescent="0.45">
      <c r="A12" s="14" t="s">
        <v>18</v>
      </c>
      <c r="C12" s="15">
        <v>60000</v>
      </c>
      <c r="E12" s="15">
        <v>114026448</v>
      </c>
      <c r="G12" s="15">
        <v>98314432</v>
      </c>
      <c r="N12" s="16"/>
      <c r="O12" s="15">
        <v>60000</v>
      </c>
      <c r="Q12" s="15">
        <v>1639</v>
      </c>
      <c r="S12" s="15">
        <v>114026448</v>
      </c>
      <c r="U12" s="15">
        <v>98314432</v>
      </c>
      <c r="W12" s="17">
        <v>3.5376415711884331E-5</v>
      </c>
    </row>
    <row r="13" spans="1:23" ht="18.75" x14ac:dyDescent="0.45">
      <c r="A13" s="14" t="s">
        <v>19</v>
      </c>
      <c r="C13" s="15">
        <v>5727148</v>
      </c>
      <c r="E13" s="15">
        <v>28555211564</v>
      </c>
      <c r="G13" s="15">
        <v>29774763785</v>
      </c>
      <c r="N13" s="16"/>
      <c r="O13" s="15">
        <v>5727148</v>
      </c>
      <c r="Q13" s="15">
        <v>5325</v>
      </c>
      <c r="S13" s="15">
        <v>28555211564</v>
      </c>
      <c r="U13" s="15">
        <v>30315605575</v>
      </c>
      <c r="W13" s="17">
        <v>1.0908443893351469E-2</v>
      </c>
    </row>
    <row r="14" spans="1:23" ht="18.75" x14ac:dyDescent="0.45">
      <c r="A14" s="14" t="s">
        <v>20</v>
      </c>
      <c r="C14" s="15">
        <v>6000000</v>
      </c>
      <c r="E14" s="15">
        <v>19876394056</v>
      </c>
      <c r="G14" s="15">
        <v>19002259800</v>
      </c>
      <c r="N14" s="16"/>
      <c r="O14" s="15">
        <v>6000000</v>
      </c>
      <c r="Q14" s="15">
        <v>2622</v>
      </c>
      <c r="S14" s="15">
        <v>19876394056</v>
      </c>
      <c r="U14" s="15">
        <v>15638394600</v>
      </c>
      <c r="W14" s="17">
        <v>5.6271529742051209E-3</v>
      </c>
    </row>
    <row r="15" spans="1:23" ht="18.75" x14ac:dyDescent="0.45">
      <c r="A15" s="14" t="s">
        <v>21</v>
      </c>
      <c r="C15" s="15">
        <v>5100000</v>
      </c>
      <c r="E15" s="15">
        <v>27417545391</v>
      </c>
      <c r="G15" s="15">
        <v>25196185350</v>
      </c>
      <c r="N15" s="16"/>
      <c r="O15" s="15">
        <v>5100000</v>
      </c>
      <c r="Q15" s="15">
        <v>4384</v>
      </c>
      <c r="S15" s="15">
        <v>27417545391</v>
      </c>
      <c r="U15" s="15">
        <v>22225367520</v>
      </c>
      <c r="W15" s="17">
        <v>7.9973389943089109E-3</v>
      </c>
    </row>
    <row r="16" spans="1:23" ht="18.75" x14ac:dyDescent="0.45">
      <c r="A16" s="14" t="s">
        <v>22</v>
      </c>
      <c r="H16" s="16"/>
      <c r="I16" s="15">
        <v>450000</v>
      </c>
      <c r="J16" s="15">
        <v>2064919501</v>
      </c>
      <c r="L16" s="15">
        <v>0</v>
      </c>
      <c r="M16" s="15">
        <v>0</v>
      </c>
      <c r="O16" s="15">
        <v>450000</v>
      </c>
      <c r="Q16" s="15">
        <v>4389</v>
      </c>
      <c r="S16" s="15">
        <v>2064919501</v>
      </c>
      <c r="U16" s="15">
        <v>1963298452</v>
      </c>
      <c r="W16" s="17">
        <v>7.0645235690779346E-4</v>
      </c>
    </row>
    <row r="17" spans="1:23" ht="18.75" x14ac:dyDescent="0.45">
      <c r="A17" s="14" t="s">
        <v>23</v>
      </c>
      <c r="C17" s="15">
        <v>37100000</v>
      </c>
      <c r="E17" s="15">
        <v>21067750603</v>
      </c>
      <c r="G17" s="15">
        <v>185613290415</v>
      </c>
      <c r="N17" s="16"/>
      <c r="O17" s="15">
        <v>37100000</v>
      </c>
      <c r="Q17" s="15">
        <v>5280</v>
      </c>
      <c r="S17" s="15">
        <v>21067750603</v>
      </c>
      <c r="U17" s="15">
        <v>194722466400</v>
      </c>
      <c r="W17" s="17">
        <v>7.006685366203233E-2</v>
      </c>
    </row>
    <row r="18" spans="1:23" ht="18.75" x14ac:dyDescent="0.45">
      <c r="A18" s="14" t="s">
        <v>24</v>
      </c>
      <c r="C18" s="15">
        <v>5655000</v>
      </c>
      <c r="E18" s="15">
        <v>12463613268</v>
      </c>
      <c r="G18" s="15">
        <v>13884741292</v>
      </c>
      <c r="N18" s="16"/>
      <c r="O18" s="15">
        <v>5655000</v>
      </c>
      <c r="Q18" s="15">
        <v>1994</v>
      </c>
      <c r="S18" s="15">
        <v>12463613268</v>
      </c>
      <c r="U18" s="15">
        <v>11208977383</v>
      </c>
      <c r="W18" s="17">
        <v>4.0333187665277598E-3</v>
      </c>
    </row>
    <row r="19" spans="1:23" ht="18.75" x14ac:dyDescent="0.45">
      <c r="A19" s="14" t="s">
        <v>25</v>
      </c>
      <c r="C19" s="15">
        <v>64114487</v>
      </c>
      <c r="E19" s="15">
        <v>51696246230</v>
      </c>
      <c r="G19" s="15">
        <v>335235610520</v>
      </c>
      <c r="I19" s="15">
        <v>0</v>
      </c>
      <c r="J19" s="15">
        <v>0</v>
      </c>
      <c r="L19" s="15">
        <v>600000</v>
      </c>
      <c r="M19" s="15">
        <v>2857695010</v>
      </c>
      <c r="O19" s="15">
        <v>63514487</v>
      </c>
      <c r="Q19" s="15">
        <v>4343</v>
      </c>
      <c r="S19" s="15">
        <v>51212459348</v>
      </c>
      <c r="U19" s="15">
        <v>274202148710</v>
      </c>
      <c r="W19" s="17">
        <v>9.866597410497055E-2</v>
      </c>
    </row>
    <row r="20" spans="1:23" ht="18.75" x14ac:dyDescent="0.45">
      <c r="A20" s="14" t="s">
        <v>26</v>
      </c>
      <c r="C20" s="15">
        <v>1143856</v>
      </c>
      <c r="E20" s="15">
        <v>2828483535</v>
      </c>
      <c r="G20" s="15">
        <v>4484525424</v>
      </c>
      <c r="N20" s="16"/>
      <c r="O20" s="15">
        <v>1143856</v>
      </c>
      <c r="Q20" s="15">
        <v>3284</v>
      </c>
      <c r="S20" s="15">
        <v>2828483535</v>
      </c>
      <c r="U20" s="15">
        <v>3734072387</v>
      </c>
      <c r="W20" s="17">
        <v>1.3436287468027099E-3</v>
      </c>
    </row>
    <row r="21" spans="1:23" ht="18.75" x14ac:dyDescent="0.45">
      <c r="A21" s="14" t="s">
        <v>27</v>
      </c>
      <c r="C21" s="15">
        <v>6000000</v>
      </c>
      <c r="E21" s="15">
        <v>16807245115</v>
      </c>
      <c r="G21" s="15">
        <v>13878926100</v>
      </c>
      <c r="N21" s="16"/>
      <c r="O21" s="15">
        <v>6000000</v>
      </c>
      <c r="Q21" s="15">
        <v>1895</v>
      </c>
      <c r="S21" s="15">
        <v>16807245115</v>
      </c>
      <c r="U21" s="15">
        <v>11302348500</v>
      </c>
      <c r="W21" s="17">
        <v>4.0669164325395513E-3</v>
      </c>
    </row>
    <row r="22" spans="1:23" ht="37.5" x14ac:dyDescent="0.45">
      <c r="A22" s="14" t="s">
        <v>28</v>
      </c>
      <c r="H22" s="16"/>
      <c r="I22" s="15">
        <v>402167</v>
      </c>
      <c r="J22" s="15">
        <v>10372389833</v>
      </c>
      <c r="L22" s="15">
        <v>0</v>
      </c>
      <c r="M22" s="15">
        <v>0</v>
      </c>
      <c r="O22" s="15">
        <v>402167</v>
      </c>
      <c r="Q22" s="15">
        <v>25910</v>
      </c>
      <c r="S22" s="15">
        <v>10372389833</v>
      </c>
      <c r="U22" s="15">
        <v>10358147096</v>
      </c>
      <c r="W22" s="17">
        <v>3.727165078601517E-3</v>
      </c>
    </row>
    <row r="23" spans="1:23" ht="18.75" x14ac:dyDescent="0.45">
      <c r="A23" s="14" t="s">
        <v>29</v>
      </c>
      <c r="C23" s="15">
        <v>4400000</v>
      </c>
      <c r="E23" s="15">
        <v>19608409112</v>
      </c>
      <c r="G23" s="15">
        <v>16524291960</v>
      </c>
      <c r="N23" s="16"/>
      <c r="O23" s="15">
        <v>4400000</v>
      </c>
      <c r="Q23" s="15">
        <v>3312</v>
      </c>
      <c r="S23" s="15">
        <v>19608409112</v>
      </c>
      <c r="U23" s="15">
        <v>14486091840</v>
      </c>
      <c r="W23" s="17">
        <v>5.2125206497900065E-3</v>
      </c>
    </row>
    <row r="24" spans="1:23" ht="18.75" x14ac:dyDescent="0.45">
      <c r="A24" s="14" t="s">
        <v>30</v>
      </c>
      <c r="C24" s="15">
        <v>70247</v>
      </c>
      <c r="E24" s="15">
        <v>70310779</v>
      </c>
      <c r="G24" s="15">
        <v>69829030</v>
      </c>
      <c r="N24" s="16"/>
      <c r="O24" s="15">
        <v>70247</v>
      </c>
      <c r="Q24" s="15">
        <v>2104</v>
      </c>
      <c r="S24" s="15">
        <v>70310779</v>
      </c>
      <c r="U24" s="15">
        <v>146920280</v>
      </c>
      <c r="W24" s="17">
        <v>5.2866225192517471E-5</v>
      </c>
    </row>
    <row r="25" spans="1:23" ht="18.75" x14ac:dyDescent="0.45">
      <c r="A25" s="14" t="s">
        <v>31</v>
      </c>
      <c r="C25" s="15">
        <v>2000000</v>
      </c>
      <c r="E25" s="15">
        <v>5734319475</v>
      </c>
      <c r="G25" s="15">
        <v>8686008900</v>
      </c>
      <c r="N25" s="16"/>
      <c r="O25" s="15">
        <v>2000000</v>
      </c>
      <c r="Q25" s="15">
        <v>4221</v>
      </c>
      <c r="S25" s="15">
        <v>5734319475</v>
      </c>
      <c r="U25" s="15">
        <v>8391770100</v>
      </c>
      <c r="W25" s="17">
        <v>3.0196049712839837E-3</v>
      </c>
    </row>
    <row r="26" spans="1:23" ht="18.75" x14ac:dyDescent="0.45">
      <c r="A26" s="14" t="s">
        <v>32</v>
      </c>
      <c r="C26" s="15">
        <v>8279</v>
      </c>
      <c r="E26" s="15">
        <v>118373098</v>
      </c>
      <c r="G26" s="15">
        <v>167063721</v>
      </c>
      <c r="N26" s="16"/>
      <c r="O26" s="15">
        <v>8279</v>
      </c>
      <c r="Q26" s="15">
        <v>17979</v>
      </c>
      <c r="S26" s="15">
        <v>118373098</v>
      </c>
      <c r="U26" s="15">
        <v>147962495</v>
      </c>
      <c r="W26" s="17">
        <v>5.324124471255255E-5</v>
      </c>
    </row>
    <row r="27" spans="1:23" ht="18.75" x14ac:dyDescent="0.45">
      <c r="A27" s="14" t="s">
        <v>33</v>
      </c>
      <c r="C27" s="15">
        <v>2000000</v>
      </c>
      <c r="E27" s="15">
        <v>11290242127</v>
      </c>
      <c r="G27" s="15">
        <v>8455389300</v>
      </c>
      <c r="N27" s="16"/>
      <c r="O27" s="15">
        <v>2000000</v>
      </c>
      <c r="Q27" s="15">
        <v>4136</v>
      </c>
      <c r="S27" s="15">
        <v>11290242127</v>
      </c>
      <c r="U27" s="15">
        <v>8222781600</v>
      </c>
      <c r="W27" s="17">
        <v>2.9587979533832165E-3</v>
      </c>
    </row>
    <row r="28" spans="1:23" ht="18.75" x14ac:dyDescent="0.45">
      <c r="A28" s="14" t="s">
        <v>34</v>
      </c>
      <c r="C28" s="15">
        <v>5221301</v>
      </c>
      <c r="E28" s="15">
        <v>34961383790</v>
      </c>
      <c r="G28" s="15">
        <v>46296889591</v>
      </c>
      <c r="N28" s="16"/>
      <c r="O28" s="15">
        <v>5221301</v>
      </c>
      <c r="Q28" s="15">
        <v>8030</v>
      </c>
      <c r="S28" s="15">
        <v>34961383790</v>
      </c>
      <c r="U28" s="15">
        <v>41677581100</v>
      </c>
      <c r="W28" s="17">
        <v>1.4996815878053118E-2</v>
      </c>
    </row>
    <row r="29" spans="1:23" ht="37.5" x14ac:dyDescent="0.45">
      <c r="A29" s="14" t="s">
        <v>35</v>
      </c>
      <c r="H29" s="16"/>
      <c r="I29" s="15">
        <v>3500000</v>
      </c>
      <c r="J29" s="15">
        <v>9204175383</v>
      </c>
      <c r="L29" s="15">
        <v>0</v>
      </c>
      <c r="M29" s="15">
        <v>0</v>
      </c>
      <c r="O29" s="15">
        <v>3500000</v>
      </c>
      <c r="Q29" s="15">
        <v>2484</v>
      </c>
      <c r="S29" s="15">
        <v>9204175383</v>
      </c>
      <c r="U29" s="15">
        <v>8642270700</v>
      </c>
      <c r="W29" s="17">
        <v>3.1097424331133564E-3</v>
      </c>
    </row>
    <row r="30" spans="1:23" ht="18.75" x14ac:dyDescent="0.45">
      <c r="A30" s="14" t="s">
        <v>36</v>
      </c>
      <c r="C30" s="15">
        <v>14300000</v>
      </c>
      <c r="E30" s="15">
        <v>44291128422</v>
      </c>
      <c r="G30" s="15">
        <v>40910525370</v>
      </c>
      <c r="N30" s="16"/>
      <c r="O30" s="15">
        <v>14300000</v>
      </c>
      <c r="Q30" s="15">
        <v>2366</v>
      </c>
      <c r="S30" s="15">
        <v>44291128422</v>
      </c>
      <c r="U30" s="15">
        <v>33632488890</v>
      </c>
      <c r="W30" s="17">
        <v>1.2101955777946937E-2</v>
      </c>
    </row>
    <row r="31" spans="1:23" ht="18.75" x14ac:dyDescent="0.45">
      <c r="A31" s="14" t="s">
        <v>37</v>
      </c>
      <c r="C31" s="15">
        <v>1528378</v>
      </c>
      <c r="E31" s="15">
        <v>11682466528</v>
      </c>
      <c r="G31" s="15">
        <v>11288281241</v>
      </c>
      <c r="N31" s="16"/>
      <c r="O31" s="15">
        <v>1528378</v>
      </c>
      <c r="Q31" s="15">
        <v>6130</v>
      </c>
      <c r="S31" s="15">
        <v>11682466528</v>
      </c>
      <c r="U31" s="15">
        <v>9313211845</v>
      </c>
      <c r="W31" s="17">
        <v>3.3511667324850666E-3</v>
      </c>
    </row>
    <row r="32" spans="1:23" ht="37.5" x14ac:dyDescent="0.45">
      <c r="A32" s="14" t="s">
        <v>38</v>
      </c>
      <c r="C32" s="15">
        <v>6600000</v>
      </c>
      <c r="E32" s="15">
        <v>9314704766</v>
      </c>
      <c r="G32" s="15">
        <v>8633920680</v>
      </c>
      <c r="N32" s="16"/>
      <c r="O32" s="15">
        <v>6600000</v>
      </c>
      <c r="Q32" s="15">
        <v>1184</v>
      </c>
      <c r="S32" s="15">
        <v>9314704766</v>
      </c>
      <c r="U32" s="15">
        <v>7767904320</v>
      </c>
      <c r="W32" s="17">
        <v>2.7951197687279745E-3</v>
      </c>
    </row>
    <row r="33" spans="1:23" ht="37.5" x14ac:dyDescent="0.45">
      <c r="A33" s="14" t="s">
        <v>39</v>
      </c>
      <c r="C33" s="15">
        <v>3200077</v>
      </c>
      <c r="E33" s="15">
        <v>6788439552</v>
      </c>
      <c r="G33" s="15">
        <v>7322746119</v>
      </c>
      <c r="N33" s="16"/>
      <c r="O33" s="15">
        <v>3200077</v>
      </c>
      <c r="Q33" s="15">
        <v>2064</v>
      </c>
      <c r="S33" s="15">
        <v>6788439552</v>
      </c>
      <c r="U33" s="15">
        <v>6565659422</v>
      </c>
      <c r="W33" s="17">
        <v>2.3625167985034203E-3</v>
      </c>
    </row>
    <row r="34" spans="1:23" ht="18.75" x14ac:dyDescent="0.45">
      <c r="A34" s="14" t="s">
        <v>40</v>
      </c>
      <c r="C34" s="15">
        <v>5009870</v>
      </c>
      <c r="E34" s="15">
        <v>34107459231</v>
      </c>
      <c r="G34" s="15">
        <v>26693128426</v>
      </c>
      <c r="N34" s="16"/>
      <c r="O34" s="15">
        <v>5009870</v>
      </c>
      <c r="Q34" s="15">
        <v>5020</v>
      </c>
      <c r="S34" s="15">
        <v>34107459231</v>
      </c>
      <c r="U34" s="15">
        <v>24999907593</v>
      </c>
      <c r="W34" s="17">
        <v>8.9956998761754701E-3</v>
      </c>
    </row>
    <row r="35" spans="1:23" ht="18.75" x14ac:dyDescent="0.45">
      <c r="A35" s="14" t="s">
        <v>41</v>
      </c>
      <c r="C35" s="15">
        <v>5970000</v>
      </c>
      <c r="E35" s="15">
        <v>85201756720</v>
      </c>
      <c r="G35" s="15">
        <v>128422114740</v>
      </c>
      <c r="N35" s="16"/>
      <c r="O35" s="15">
        <v>5970000</v>
      </c>
      <c r="Q35" s="15">
        <v>17120</v>
      </c>
      <c r="S35" s="15">
        <v>85201756720</v>
      </c>
      <c r="U35" s="15">
        <v>101598271920</v>
      </c>
      <c r="W35" s="17">
        <v>3.6558037613958698E-2</v>
      </c>
    </row>
    <row r="36" spans="1:23" ht="37.5" x14ac:dyDescent="0.45">
      <c r="A36" s="14" t="s">
        <v>42</v>
      </c>
      <c r="C36" s="15">
        <v>344439</v>
      </c>
      <c r="E36" s="15">
        <v>4921809937</v>
      </c>
      <c r="G36" s="15">
        <v>9384898606</v>
      </c>
      <c r="N36" s="16"/>
      <c r="O36" s="15">
        <v>344439</v>
      </c>
      <c r="Q36" s="15">
        <v>27000</v>
      </c>
      <c r="S36" s="15">
        <v>4921809937</v>
      </c>
      <c r="U36" s="15">
        <v>9244518875</v>
      </c>
      <c r="W36" s="17">
        <v>3.326448987452435E-3</v>
      </c>
    </row>
    <row r="37" spans="1:23" ht="18.75" x14ac:dyDescent="0.45">
      <c r="A37" s="14" t="s">
        <v>43</v>
      </c>
      <c r="C37" s="15">
        <v>2058000</v>
      </c>
      <c r="E37" s="15">
        <v>42693525475</v>
      </c>
      <c r="G37" s="15">
        <v>45333928584</v>
      </c>
      <c r="I37" s="15">
        <v>2505157</v>
      </c>
      <c r="J37" s="15">
        <v>58983633243</v>
      </c>
      <c r="L37" s="15">
        <v>0</v>
      </c>
      <c r="M37" s="15">
        <v>0</v>
      </c>
      <c r="O37" s="15">
        <v>4563157</v>
      </c>
      <c r="Q37" s="15">
        <v>23150</v>
      </c>
      <c r="S37" s="15">
        <v>101677158718</v>
      </c>
      <c r="U37" s="15">
        <v>105008543897</v>
      </c>
      <c r="W37" s="17">
        <v>3.778515347777147E-2</v>
      </c>
    </row>
    <row r="38" spans="1:23" ht="18.75" x14ac:dyDescent="0.45">
      <c r="A38" s="14" t="s">
        <v>44</v>
      </c>
      <c r="C38" s="15">
        <v>831000</v>
      </c>
      <c r="E38" s="15">
        <v>25491530424</v>
      </c>
      <c r="G38" s="15">
        <v>24922095943</v>
      </c>
      <c r="N38" s="16"/>
      <c r="O38" s="15">
        <v>831000</v>
      </c>
      <c r="Q38" s="15">
        <v>27810</v>
      </c>
      <c r="S38" s="15">
        <v>25491530424</v>
      </c>
      <c r="U38" s="15">
        <v>22972604845</v>
      </c>
      <c r="W38" s="17">
        <v>8.2662168966359702E-3</v>
      </c>
    </row>
    <row r="39" spans="1:23" ht="18.75" x14ac:dyDescent="0.45">
      <c r="A39" s="14" t="s">
        <v>45</v>
      </c>
      <c r="H39" s="16"/>
      <c r="I39" s="15">
        <v>46550</v>
      </c>
      <c r="J39" s="15">
        <v>11279999586</v>
      </c>
      <c r="L39" s="15">
        <v>0</v>
      </c>
      <c r="M39" s="15">
        <v>0</v>
      </c>
      <c r="O39" s="15">
        <v>46550</v>
      </c>
      <c r="Q39" s="15">
        <v>231560</v>
      </c>
      <c r="S39" s="15">
        <v>11279999586</v>
      </c>
      <c r="U39" s="15">
        <v>10714982248</v>
      </c>
      <c r="W39" s="17">
        <v>3.8555648305094101E-3</v>
      </c>
    </row>
    <row r="40" spans="1:23" ht="37.5" x14ac:dyDescent="0.45">
      <c r="A40" s="14" t="s">
        <v>46</v>
      </c>
      <c r="C40" s="15">
        <v>500000</v>
      </c>
      <c r="E40" s="15">
        <v>20004631832</v>
      </c>
      <c r="G40" s="15">
        <v>20407846500</v>
      </c>
      <c r="N40" s="16"/>
      <c r="O40" s="15">
        <v>500000</v>
      </c>
      <c r="Q40" s="15">
        <v>33160</v>
      </c>
      <c r="S40" s="15">
        <v>20004631832</v>
      </c>
      <c r="U40" s="15">
        <v>16481349000</v>
      </c>
      <c r="W40" s="17">
        <v>5.9304726870277715E-3</v>
      </c>
    </row>
    <row r="41" spans="1:23" ht="18.75" x14ac:dyDescent="0.45">
      <c r="A41" s="14" t="s">
        <v>47</v>
      </c>
      <c r="H41" s="16"/>
      <c r="I41" s="15">
        <v>200000</v>
      </c>
      <c r="J41" s="15">
        <v>5374983339</v>
      </c>
      <c r="L41" s="15">
        <v>0</v>
      </c>
      <c r="M41" s="15">
        <v>0</v>
      </c>
      <c r="O41" s="15">
        <v>200000</v>
      </c>
      <c r="Q41" s="15">
        <v>26950</v>
      </c>
      <c r="S41" s="15">
        <v>5374983339</v>
      </c>
      <c r="U41" s="15">
        <v>5357929500</v>
      </c>
      <c r="W41" s="17">
        <v>1.9279401557949149E-3</v>
      </c>
    </row>
    <row r="42" spans="1:23" ht="37.5" x14ac:dyDescent="0.45">
      <c r="A42" s="14" t="s">
        <v>48</v>
      </c>
      <c r="C42" s="15">
        <v>2100000</v>
      </c>
      <c r="E42" s="15">
        <v>14280174602</v>
      </c>
      <c r="G42" s="15">
        <v>11752653150</v>
      </c>
      <c r="N42" s="16"/>
      <c r="O42" s="15">
        <v>2100000</v>
      </c>
      <c r="Q42" s="15">
        <v>5030</v>
      </c>
      <c r="S42" s="15">
        <v>14280174602</v>
      </c>
      <c r="U42" s="15">
        <v>10500150150</v>
      </c>
      <c r="W42" s="17">
        <v>3.7782619416812033E-3</v>
      </c>
    </row>
    <row r="43" spans="1:23" ht="37.5" x14ac:dyDescent="0.45">
      <c r="A43" s="14" t="s">
        <v>49</v>
      </c>
      <c r="C43" s="15">
        <v>3015000</v>
      </c>
      <c r="E43" s="15">
        <v>21553555916</v>
      </c>
      <c r="G43" s="15">
        <v>22447985017</v>
      </c>
      <c r="N43" s="16"/>
      <c r="O43" s="15">
        <v>3015000</v>
      </c>
      <c r="Q43" s="15">
        <v>6430</v>
      </c>
      <c r="S43" s="15">
        <v>21553555916</v>
      </c>
      <c r="U43" s="15">
        <v>19271100622</v>
      </c>
      <c r="W43" s="17">
        <v>6.9343071303043765E-3</v>
      </c>
    </row>
    <row r="44" spans="1:23" ht="37.5" x14ac:dyDescent="0.45">
      <c r="A44" s="14" t="s">
        <v>50</v>
      </c>
      <c r="C44" s="15">
        <v>2222222</v>
      </c>
      <c r="E44" s="15">
        <v>11483167202</v>
      </c>
      <c r="G44" s="15">
        <v>23702567630</v>
      </c>
      <c r="N44" s="16"/>
      <c r="O44" s="15">
        <v>2222222</v>
      </c>
      <c r="Q44" s="15">
        <v>8890</v>
      </c>
      <c r="S44" s="15">
        <v>11483167202</v>
      </c>
      <c r="U44" s="15">
        <v>19638008036</v>
      </c>
      <c r="W44" s="17">
        <v>7.066331177449728E-3</v>
      </c>
    </row>
    <row r="45" spans="1:23" ht="18.75" x14ac:dyDescent="0.45">
      <c r="A45" s="14" t="s">
        <v>51</v>
      </c>
      <c r="C45" s="15">
        <v>225581</v>
      </c>
      <c r="E45" s="15">
        <v>12947590194</v>
      </c>
      <c r="G45" s="15">
        <v>10954065040</v>
      </c>
      <c r="N45" s="16"/>
      <c r="O45" s="15">
        <v>225581</v>
      </c>
      <c r="Q45" s="15">
        <v>42050</v>
      </c>
      <c r="S45" s="15">
        <v>12947590194</v>
      </c>
      <c r="U45" s="15">
        <v>9429241248</v>
      </c>
      <c r="W45" s="17">
        <v>3.392917514255639E-3</v>
      </c>
    </row>
    <row r="46" spans="1:23" ht="37.5" x14ac:dyDescent="0.45">
      <c r="A46" s="14" t="s">
        <v>52</v>
      </c>
      <c r="C46" s="15">
        <v>21292996</v>
      </c>
      <c r="E46" s="15">
        <v>77742037812</v>
      </c>
      <c r="G46" s="15">
        <v>117684642866</v>
      </c>
      <c r="N46" s="16"/>
      <c r="O46" s="15">
        <v>21292996</v>
      </c>
      <c r="Q46" s="15">
        <v>4375</v>
      </c>
      <c r="S46" s="15">
        <v>77742037812</v>
      </c>
      <c r="U46" s="15">
        <v>92602574198</v>
      </c>
      <c r="W46" s="17">
        <v>3.3321121774055128E-2</v>
      </c>
    </row>
    <row r="47" spans="1:23" ht="37.5" x14ac:dyDescent="0.45">
      <c r="A47" s="14" t="s">
        <v>53</v>
      </c>
      <c r="H47" s="16"/>
      <c r="I47" s="15">
        <v>270000</v>
      </c>
      <c r="J47" s="15">
        <v>2183080396</v>
      </c>
      <c r="L47" s="15">
        <v>0</v>
      </c>
      <c r="M47" s="15">
        <v>0</v>
      </c>
      <c r="O47" s="15">
        <v>270000</v>
      </c>
      <c r="Q47" s="15">
        <v>7440</v>
      </c>
      <c r="S47" s="15">
        <v>2183080396</v>
      </c>
      <c r="U47" s="15">
        <v>1996847640</v>
      </c>
      <c r="W47" s="17">
        <v>7.1852433858271341E-4</v>
      </c>
    </row>
    <row r="48" spans="1:23" ht="37.5" x14ac:dyDescent="0.45">
      <c r="A48" s="14" t="s">
        <v>54</v>
      </c>
      <c r="C48" s="15">
        <v>6500000</v>
      </c>
      <c r="E48" s="15">
        <v>27253630632</v>
      </c>
      <c r="G48" s="15">
        <v>89683191000</v>
      </c>
      <c r="I48" s="15">
        <v>0</v>
      </c>
      <c r="J48" s="15">
        <v>0</v>
      </c>
      <c r="L48" s="15">
        <v>3600000</v>
      </c>
      <c r="M48" s="15">
        <v>48221447024</v>
      </c>
      <c r="O48" s="15">
        <v>2900000</v>
      </c>
      <c r="Q48" s="15">
        <v>11860</v>
      </c>
      <c r="S48" s="15">
        <v>12159312128</v>
      </c>
      <c r="U48" s="15">
        <v>34189355700</v>
      </c>
      <c r="W48" s="17">
        <v>1.2302332786346995E-2</v>
      </c>
    </row>
    <row r="49" spans="1:23" ht="18.75" x14ac:dyDescent="0.45">
      <c r="A49" s="14" t="s">
        <v>55</v>
      </c>
      <c r="C49" s="15">
        <v>2536000</v>
      </c>
      <c r="E49" s="15">
        <v>11006323511</v>
      </c>
      <c r="G49" s="15">
        <v>59190985584</v>
      </c>
      <c r="N49" s="16"/>
      <c r="O49" s="15">
        <v>2536000</v>
      </c>
      <c r="Q49" s="15">
        <v>26520</v>
      </c>
      <c r="S49" s="15">
        <v>11006323511</v>
      </c>
      <c r="U49" s="15">
        <v>66854554416</v>
      </c>
      <c r="W49" s="17">
        <v>2.405622919382994E-2</v>
      </c>
    </row>
    <row r="50" spans="1:23" ht="18.75" x14ac:dyDescent="0.45">
      <c r="A50" s="14" t="s">
        <v>56</v>
      </c>
      <c r="H50" s="16"/>
      <c r="I50" s="15">
        <v>633663</v>
      </c>
      <c r="J50" s="15">
        <v>5506521588</v>
      </c>
      <c r="L50" s="15">
        <v>0</v>
      </c>
      <c r="M50" s="15">
        <v>0</v>
      </c>
      <c r="O50" s="15">
        <v>633663</v>
      </c>
      <c r="Q50" s="15">
        <v>7270</v>
      </c>
      <c r="S50" s="15">
        <v>5506521588</v>
      </c>
      <c r="U50" s="15">
        <v>4579319966</v>
      </c>
      <c r="W50" s="17">
        <v>1.6477736126772114E-3</v>
      </c>
    </row>
    <row r="51" spans="1:23" ht="18.75" x14ac:dyDescent="0.45">
      <c r="A51" s="14" t="s">
        <v>57</v>
      </c>
      <c r="C51" s="15">
        <v>600000</v>
      </c>
      <c r="E51" s="15">
        <v>8053305744</v>
      </c>
      <c r="G51" s="15">
        <v>8856985500</v>
      </c>
      <c r="N51" s="16"/>
      <c r="O51" s="15">
        <v>600000</v>
      </c>
      <c r="Q51" s="15">
        <v>13410</v>
      </c>
      <c r="S51" s="15">
        <v>8053305744</v>
      </c>
      <c r="U51" s="15">
        <v>7998126300</v>
      </c>
      <c r="W51" s="17">
        <v>2.877960388409255E-3</v>
      </c>
    </row>
    <row r="52" spans="1:23" ht="18.75" x14ac:dyDescent="0.45">
      <c r="A52" s="14" t="s">
        <v>58</v>
      </c>
      <c r="C52" s="15">
        <v>600000</v>
      </c>
      <c r="E52" s="15">
        <v>4572423617</v>
      </c>
      <c r="G52" s="15">
        <v>4532868000</v>
      </c>
      <c r="I52" s="15">
        <v>4274280</v>
      </c>
      <c r="J52" s="15">
        <v>33663138101</v>
      </c>
      <c r="L52" s="15">
        <v>0</v>
      </c>
      <c r="M52" s="15">
        <v>0</v>
      </c>
      <c r="O52" s="15">
        <v>4874280</v>
      </c>
      <c r="Q52" s="15">
        <v>7250</v>
      </c>
      <c r="S52" s="15">
        <v>38235561718</v>
      </c>
      <c r="U52" s="15">
        <v>35128265746</v>
      </c>
      <c r="W52" s="17">
        <v>1.2640180154507149E-2</v>
      </c>
    </row>
    <row r="53" spans="1:23" ht="18.75" x14ac:dyDescent="0.45">
      <c r="A53" s="14" t="s">
        <v>59</v>
      </c>
      <c r="C53" s="15">
        <v>200000</v>
      </c>
      <c r="E53" s="15">
        <v>1495027271</v>
      </c>
      <c r="G53" s="15">
        <v>1518908400</v>
      </c>
      <c r="I53" s="15">
        <v>194653</v>
      </c>
      <c r="J53" s="15">
        <v>1574158829</v>
      </c>
      <c r="L53" s="15">
        <v>0</v>
      </c>
      <c r="M53" s="15">
        <v>0</v>
      </c>
      <c r="O53" s="15">
        <v>394653</v>
      </c>
      <c r="Q53" s="15">
        <v>7790</v>
      </c>
      <c r="S53" s="15">
        <v>3069186100</v>
      </c>
      <c r="U53" s="15">
        <v>3056054506</v>
      </c>
      <c r="W53" s="17">
        <v>1.0996580302923716E-3</v>
      </c>
    </row>
    <row r="54" spans="1:23" ht="18.75" x14ac:dyDescent="0.45">
      <c r="A54" s="14" t="s">
        <v>60</v>
      </c>
      <c r="C54" s="15">
        <v>2856444</v>
      </c>
      <c r="E54" s="15">
        <v>25081076013</v>
      </c>
      <c r="G54" s="15">
        <v>32426497967</v>
      </c>
      <c r="N54" s="16"/>
      <c r="O54" s="15">
        <v>2856444</v>
      </c>
      <c r="Q54" s="15">
        <v>11030</v>
      </c>
      <c r="S54" s="15">
        <v>25081076013</v>
      </c>
      <c r="U54" s="15">
        <v>31319113185</v>
      </c>
      <c r="W54" s="17">
        <v>1.1269535359367359E-2</v>
      </c>
    </row>
    <row r="55" spans="1:23" ht="18.75" x14ac:dyDescent="0.45">
      <c r="A55" s="14" t="s">
        <v>61</v>
      </c>
      <c r="C55" s="15">
        <v>43269288</v>
      </c>
      <c r="E55" s="15">
        <v>29400531143</v>
      </c>
      <c r="G55" s="15">
        <v>243446990268</v>
      </c>
      <c r="I55" s="15">
        <v>0</v>
      </c>
      <c r="J55" s="15">
        <v>0</v>
      </c>
      <c r="L55" s="15">
        <v>8500000</v>
      </c>
      <c r="M55" s="15">
        <v>48952300917</v>
      </c>
      <c r="O55" s="15">
        <v>34769288</v>
      </c>
      <c r="Q55" s="15">
        <v>4960</v>
      </c>
      <c r="S55" s="15">
        <v>23624967775</v>
      </c>
      <c r="U55" s="15">
        <v>171429557253</v>
      </c>
      <c r="W55" s="17">
        <v>6.1685381884588462E-2</v>
      </c>
    </row>
    <row r="56" spans="1:23" ht="18.75" x14ac:dyDescent="0.45">
      <c r="A56" s="14" t="s">
        <v>62</v>
      </c>
      <c r="C56" s="15">
        <v>164000</v>
      </c>
      <c r="E56" s="15">
        <v>24701106122</v>
      </c>
      <c r="G56" s="15">
        <v>24313429188</v>
      </c>
      <c r="N56" s="16"/>
      <c r="O56" s="15">
        <v>164000</v>
      </c>
      <c r="Q56" s="15">
        <v>147730</v>
      </c>
      <c r="S56" s="15">
        <v>24701106122</v>
      </c>
      <c r="U56" s="15">
        <v>24083565066</v>
      </c>
      <c r="W56" s="17">
        <v>8.6659729631457464E-3</v>
      </c>
    </row>
    <row r="57" spans="1:23" ht="18.75" x14ac:dyDescent="0.45">
      <c r="A57" s="14" t="s">
        <v>63</v>
      </c>
      <c r="C57" s="15">
        <v>2160000</v>
      </c>
      <c r="E57" s="15">
        <v>20008753597</v>
      </c>
      <c r="G57" s="15">
        <v>20956164480</v>
      </c>
      <c r="I57" s="15">
        <v>4125210</v>
      </c>
      <c r="J57" s="15">
        <v>40497908414</v>
      </c>
      <c r="L57" s="15">
        <v>0</v>
      </c>
      <c r="M57" s="15">
        <v>0</v>
      </c>
      <c r="O57" s="15">
        <v>6285210</v>
      </c>
      <c r="Q57" s="15">
        <v>9360</v>
      </c>
      <c r="S57" s="15">
        <v>60506662011</v>
      </c>
      <c r="U57" s="15">
        <v>58479529685</v>
      </c>
      <c r="W57" s="17">
        <v>2.1042649697371393E-2</v>
      </c>
    </row>
    <row r="58" spans="1:23" ht="18.75" x14ac:dyDescent="0.45">
      <c r="A58" s="14" t="s">
        <v>64</v>
      </c>
      <c r="C58" s="15">
        <v>1300000</v>
      </c>
      <c r="E58" s="15">
        <v>17047695446</v>
      </c>
      <c r="G58" s="15">
        <v>15365030850</v>
      </c>
      <c r="N58" s="16"/>
      <c r="O58" s="15">
        <v>1300000</v>
      </c>
      <c r="Q58" s="15">
        <v>9410</v>
      </c>
      <c r="S58" s="15">
        <v>17047695446</v>
      </c>
      <c r="U58" s="15">
        <v>12160213650</v>
      </c>
      <c r="W58" s="17">
        <v>4.3756014704710933E-3</v>
      </c>
    </row>
    <row r="59" spans="1:23" ht="18.75" x14ac:dyDescent="0.45">
      <c r="A59" s="14" t="s">
        <v>65</v>
      </c>
      <c r="C59" s="15">
        <v>35065468</v>
      </c>
      <c r="E59" s="15">
        <v>35751558492</v>
      </c>
      <c r="G59" s="15">
        <v>243300662688</v>
      </c>
      <c r="I59" s="15">
        <v>0</v>
      </c>
      <c r="J59" s="15">
        <v>0</v>
      </c>
      <c r="L59" s="15">
        <v>6800000</v>
      </c>
      <c r="M59" s="15">
        <v>49481188294</v>
      </c>
      <c r="O59" s="15">
        <v>28265468</v>
      </c>
      <c r="Q59" s="15">
        <v>7070</v>
      </c>
      <c r="S59" s="15">
        <v>28818509780</v>
      </c>
      <c r="U59" s="15">
        <v>198647829450</v>
      </c>
      <c r="W59" s="17">
        <v>7.1479314398995866E-2</v>
      </c>
    </row>
    <row r="60" spans="1:23" ht="18.75" x14ac:dyDescent="0.45">
      <c r="A60" s="14" t="s">
        <v>66</v>
      </c>
      <c r="C60" s="15">
        <v>7541555</v>
      </c>
      <c r="E60" s="15">
        <v>104184135699</v>
      </c>
      <c r="G60" s="15">
        <v>100830382957</v>
      </c>
      <c r="N60" s="16"/>
      <c r="O60" s="15">
        <v>7541555</v>
      </c>
      <c r="Q60" s="15">
        <v>12060</v>
      </c>
      <c r="S60" s="15">
        <v>104184135699</v>
      </c>
      <c r="U60" s="15">
        <v>90409993938</v>
      </c>
      <c r="W60" s="17">
        <v>3.2532167098922267E-2</v>
      </c>
    </row>
    <row r="61" spans="1:23" ht="18.75" x14ac:dyDescent="0.45">
      <c r="A61" s="14" t="s">
        <v>67</v>
      </c>
      <c r="C61" s="15">
        <v>20042105</v>
      </c>
      <c r="E61" s="15">
        <v>136020009925</v>
      </c>
      <c r="G61" s="15">
        <v>175520347927</v>
      </c>
      <c r="N61" s="16"/>
      <c r="O61" s="15">
        <v>20042105</v>
      </c>
      <c r="Q61" s="15">
        <v>6650</v>
      </c>
      <c r="S61" s="15">
        <v>136020009925</v>
      </c>
      <c r="U61" s="15">
        <v>132486982260</v>
      </c>
      <c r="W61" s="17">
        <v>4.7672701408098504E-2</v>
      </c>
    </row>
    <row r="62" spans="1:23" ht="18.75" x14ac:dyDescent="0.45">
      <c r="A62" s="14" t="s">
        <v>68</v>
      </c>
      <c r="C62" s="15">
        <v>5650000</v>
      </c>
      <c r="E62" s="15">
        <v>79083952061</v>
      </c>
      <c r="G62" s="15">
        <v>76551293475</v>
      </c>
      <c r="N62" s="16"/>
      <c r="O62" s="15">
        <v>5650000</v>
      </c>
      <c r="Q62" s="15">
        <v>10310</v>
      </c>
      <c r="S62" s="15">
        <v>79083952061</v>
      </c>
      <c r="U62" s="15">
        <v>57904903575</v>
      </c>
      <c r="W62" s="17">
        <v>2.0835882372038494E-2</v>
      </c>
    </row>
    <row r="63" spans="1:23" ht="18.75" x14ac:dyDescent="0.45">
      <c r="A63" s="14" t="s">
        <v>69</v>
      </c>
      <c r="C63" s="15">
        <v>10800000</v>
      </c>
      <c r="E63" s="15">
        <v>65055973061</v>
      </c>
      <c r="G63" s="15">
        <v>56362635000</v>
      </c>
      <c r="N63" s="16"/>
      <c r="O63" s="15">
        <v>10800000</v>
      </c>
      <c r="Q63" s="15">
        <v>4306</v>
      </c>
      <c r="S63" s="15">
        <v>65055973061</v>
      </c>
      <c r="U63" s="15">
        <v>46228096440</v>
      </c>
      <c r="W63" s="17">
        <v>1.6634224741597654E-2</v>
      </c>
    </row>
    <row r="64" spans="1:23" ht="18.75" x14ac:dyDescent="0.45">
      <c r="A64" s="14" t="s">
        <v>70</v>
      </c>
      <c r="C64" s="15">
        <v>1200000</v>
      </c>
      <c r="E64" s="15">
        <v>8972318505</v>
      </c>
      <c r="G64" s="15">
        <v>12870959400</v>
      </c>
      <c r="N64" s="16"/>
      <c r="O64" s="15">
        <v>1200000</v>
      </c>
      <c r="Q64" s="15">
        <v>7800</v>
      </c>
      <c r="S64" s="15">
        <v>8972318505</v>
      </c>
      <c r="U64" s="15">
        <v>9304308000</v>
      </c>
      <c r="W64" s="17">
        <v>3.3479628679481269E-3</v>
      </c>
    </row>
    <row r="65" spans="1:23" ht="18.75" x14ac:dyDescent="0.45">
      <c r="A65" s="14" t="s">
        <v>71</v>
      </c>
      <c r="C65" s="15">
        <v>2750000</v>
      </c>
      <c r="E65" s="15">
        <v>20284885042</v>
      </c>
      <c r="G65" s="15">
        <v>20392935750</v>
      </c>
      <c r="I65" s="15">
        <v>975173</v>
      </c>
      <c r="J65" s="15">
        <v>7317044125</v>
      </c>
      <c r="L65" s="15">
        <v>0</v>
      </c>
      <c r="M65" s="15">
        <v>0</v>
      </c>
      <c r="O65" s="15">
        <v>3725173</v>
      </c>
      <c r="Q65" s="15">
        <v>7090</v>
      </c>
      <c r="S65" s="15">
        <v>27601929167</v>
      </c>
      <c r="U65" s="15">
        <v>26254328284</v>
      </c>
      <c r="W65" s="17">
        <v>9.4470772267805699E-3</v>
      </c>
    </row>
    <row r="66" spans="1:23" ht="18.75" x14ac:dyDescent="0.45">
      <c r="A66" s="14" t="s">
        <v>72</v>
      </c>
      <c r="C66" s="15">
        <v>447572</v>
      </c>
      <c r="E66" s="15">
        <v>27845808469</v>
      </c>
      <c r="G66" s="15">
        <v>28781159756</v>
      </c>
      <c r="N66" s="16"/>
      <c r="O66" s="15">
        <v>447572</v>
      </c>
      <c r="Q66" s="15">
        <v>66230</v>
      </c>
      <c r="S66" s="15">
        <v>27845808469</v>
      </c>
      <c r="U66" s="15">
        <v>29466319533</v>
      </c>
      <c r="W66" s="17">
        <v>1.060284587006133E-2</v>
      </c>
    </row>
    <row r="67" spans="1:23" ht="18.75" x14ac:dyDescent="0.45">
      <c r="A67" s="14" t="s">
        <v>73</v>
      </c>
      <c r="C67" s="15">
        <v>630116</v>
      </c>
      <c r="E67" s="15">
        <v>18241492430</v>
      </c>
      <c r="G67" s="15">
        <v>20432085336</v>
      </c>
      <c r="N67" s="16"/>
      <c r="O67" s="15">
        <v>630116</v>
      </c>
      <c r="Q67" s="15">
        <v>36600</v>
      </c>
      <c r="S67" s="15">
        <v>18241492430</v>
      </c>
      <c r="U67" s="15">
        <v>22925025239</v>
      </c>
      <c r="W67" s="17">
        <v>8.2490963591215632E-3</v>
      </c>
    </row>
    <row r="68" spans="1:23" ht="18.75" x14ac:dyDescent="0.45">
      <c r="A68" s="14" t="s">
        <v>74</v>
      </c>
      <c r="C68" s="15">
        <v>276932</v>
      </c>
      <c r="E68" s="15">
        <v>7821770088</v>
      </c>
      <c r="G68" s="15">
        <v>11093955460</v>
      </c>
      <c r="N68" s="16"/>
      <c r="O68" s="15">
        <v>276932</v>
      </c>
      <c r="Q68" s="15">
        <v>34950</v>
      </c>
      <c r="S68" s="15">
        <v>7821770088</v>
      </c>
      <c r="U68" s="15">
        <v>9621184698</v>
      </c>
      <c r="W68" s="17">
        <v>3.4619843963220815E-3</v>
      </c>
    </row>
    <row r="69" spans="1:23" ht="18.75" x14ac:dyDescent="0.45">
      <c r="A69" s="14" t="s">
        <v>75</v>
      </c>
      <c r="C69" s="15">
        <v>1897609</v>
      </c>
      <c r="E69" s="15">
        <v>34844767619</v>
      </c>
      <c r="G69" s="15">
        <v>28822942500</v>
      </c>
      <c r="N69" s="16"/>
      <c r="O69" s="15">
        <v>1897609</v>
      </c>
      <c r="Q69" s="15">
        <v>16060</v>
      </c>
      <c r="S69" s="15">
        <v>34844767619</v>
      </c>
      <c r="U69" s="15">
        <v>30294270717</v>
      </c>
      <c r="W69" s="17">
        <v>1.0900766985796716E-2</v>
      </c>
    </row>
    <row r="70" spans="1:23" ht="18.75" x14ac:dyDescent="0.45">
      <c r="A70" s="14" t="s">
        <v>76</v>
      </c>
      <c r="C70" s="15">
        <v>125000</v>
      </c>
      <c r="E70" s="15">
        <v>2944352912</v>
      </c>
      <c r="G70" s="15">
        <v>3714019312</v>
      </c>
      <c r="N70" s="16"/>
      <c r="O70" s="15">
        <v>125000</v>
      </c>
      <c r="Q70" s="15">
        <v>21520</v>
      </c>
      <c r="S70" s="15">
        <v>2944352912</v>
      </c>
      <c r="U70" s="15">
        <v>2673994500</v>
      </c>
      <c r="W70" s="17">
        <v>9.6218163619449367E-4</v>
      </c>
    </row>
    <row r="71" spans="1:23" ht="18.75" x14ac:dyDescent="0.45">
      <c r="A71" s="14" t="s">
        <v>77</v>
      </c>
      <c r="C71" s="15">
        <v>1457665</v>
      </c>
      <c r="E71" s="15">
        <v>48202002071</v>
      </c>
      <c r="G71" s="15">
        <v>192426123424</v>
      </c>
      <c r="I71" s="15">
        <v>0</v>
      </c>
      <c r="J71" s="15">
        <v>0</v>
      </c>
      <c r="L71" s="15">
        <v>358000</v>
      </c>
      <c r="M71" s="15">
        <v>49824917440</v>
      </c>
      <c r="O71" s="15">
        <v>1099665</v>
      </c>
      <c r="Q71" s="15">
        <v>110140</v>
      </c>
      <c r="S71" s="15">
        <v>36363673826</v>
      </c>
      <c r="U71" s="15">
        <v>120396456337</v>
      </c>
      <c r="W71" s="17">
        <v>4.3322175625399972E-2</v>
      </c>
    </row>
    <row r="72" spans="1:23" ht="18.75" x14ac:dyDescent="0.45">
      <c r="A72" s="14" t="s">
        <v>78</v>
      </c>
      <c r="C72" s="15">
        <v>787221</v>
      </c>
      <c r="E72" s="15">
        <v>71705434830</v>
      </c>
      <c r="G72" s="15">
        <v>126442334123</v>
      </c>
      <c r="N72" s="16"/>
      <c r="O72" s="15">
        <v>787221</v>
      </c>
      <c r="Q72" s="15">
        <v>135790</v>
      </c>
      <c r="S72" s="15">
        <v>71705434830</v>
      </c>
      <c r="U72" s="15">
        <v>106260703989</v>
      </c>
      <c r="W72" s="17">
        <v>3.8235717398564129E-2</v>
      </c>
    </row>
    <row r="73" spans="1:23" ht="18.75" x14ac:dyDescent="0.45">
      <c r="A73" s="14" t="s">
        <v>79</v>
      </c>
      <c r="H73" s="16"/>
      <c r="I73" s="15">
        <v>914746</v>
      </c>
      <c r="J73" s="15">
        <v>14703933487</v>
      </c>
      <c r="L73" s="15">
        <v>0</v>
      </c>
      <c r="M73" s="15">
        <v>0</v>
      </c>
      <c r="O73" s="15">
        <v>914746</v>
      </c>
      <c r="Q73" s="15">
        <v>15790</v>
      </c>
      <c r="S73" s="15">
        <v>14703933487</v>
      </c>
      <c r="U73" s="15">
        <v>14357898496</v>
      </c>
      <c r="W73" s="17">
        <v>5.1663929253391288E-3</v>
      </c>
    </row>
    <row r="74" spans="1:23" ht="18.75" x14ac:dyDescent="0.45">
      <c r="A74" s="14" t="s">
        <v>80</v>
      </c>
      <c r="C74" s="15">
        <v>3314899</v>
      </c>
      <c r="E74" s="15">
        <v>66934964717</v>
      </c>
      <c r="G74" s="15">
        <v>65244471949</v>
      </c>
      <c r="N74" s="16"/>
      <c r="O74" s="15">
        <v>5248590</v>
      </c>
      <c r="Q74" s="15">
        <v>20000</v>
      </c>
      <c r="S74" s="15">
        <v>105980359120</v>
      </c>
      <c r="U74" s="15">
        <v>104347217790</v>
      </c>
      <c r="W74" s="17">
        <v>3.7547188951033886E-2</v>
      </c>
    </row>
    <row r="75" spans="1:23" ht="18.75" x14ac:dyDescent="0.45">
      <c r="A75" s="14" t="s">
        <v>81</v>
      </c>
      <c r="C75" s="15">
        <v>1933691</v>
      </c>
      <c r="E75" s="15">
        <v>37111703403</v>
      </c>
      <c r="G75" s="15">
        <v>33253809817</v>
      </c>
      <c r="N75" s="16"/>
    </row>
    <row r="76" spans="1:23" ht="18.75" x14ac:dyDescent="0.45">
      <c r="A76" s="14" t="s">
        <v>82</v>
      </c>
      <c r="C76" s="15">
        <v>700000</v>
      </c>
      <c r="E76" s="15">
        <v>7677944712</v>
      </c>
      <c r="G76" s="15">
        <v>6443432100</v>
      </c>
      <c r="N76" s="16"/>
      <c r="O76" s="15">
        <v>700000</v>
      </c>
      <c r="Q76" s="15">
        <v>7480</v>
      </c>
      <c r="S76" s="15">
        <v>7677944712</v>
      </c>
      <c r="U76" s="15">
        <v>5204845800</v>
      </c>
      <c r="W76" s="17">
        <v>1.8728561513436316E-3</v>
      </c>
    </row>
    <row r="77" spans="1:23" ht="37.5" x14ac:dyDescent="0.45">
      <c r="A77" s="14" t="s">
        <v>83</v>
      </c>
      <c r="C77" s="15">
        <v>6648161</v>
      </c>
      <c r="E77" s="15">
        <v>18373701851</v>
      </c>
      <c r="G77" s="15">
        <v>15662392528</v>
      </c>
      <c r="I77" s="15">
        <v>1854009</v>
      </c>
      <c r="J77" s="15">
        <v>4261821387</v>
      </c>
      <c r="L77" s="15">
        <v>0</v>
      </c>
      <c r="M77" s="15">
        <v>0</v>
      </c>
      <c r="O77" s="15">
        <v>8502170</v>
      </c>
      <c r="Q77" s="15">
        <v>1995</v>
      </c>
      <c r="S77" s="15">
        <v>22635523238</v>
      </c>
      <c r="U77" s="15">
        <v>16860906267</v>
      </c>
      <c r="W77" s="17">
        <v>6.067048522240436E-3</v>
      </c>
    </row>
    <row r="78" spans="1:23" ht="56.25" x14ac:dyDescent="0.45">
      <c r="A78" s="14" t="s">
        <v>84</v>
      </c>
      <c r="C78" s="15">
        <v>0</v>
      </c>
      <c r="E78" s="15">
        <v>571</v>
      </c>
      <c r="G78" s="15">
        <v>571</v>
      </c>
      <c r="N78" s="16"/>
      <c r="O78" s="15">
        <v>0</v>
      </c>
      <c r="Q78" s="15">
        <v>6020</v>
      </c>
      <c r="S78" s="15">
        <v>571</v>
      </c>
      <c r="U78" s="15">
        <v>571</v>
      </c>
      <c r="W78" s="17">
        <v>2.0546254461894216E-10</v>
      </c>
    </row>
    <row r="79" spans="1:23" ht="37.5" x14ac:dyDescent="0.45">
      <c r="A79" s="14" t="s">
        <v>85</v>
      </c>
      <c r="C79" s="15">
        <v>1367223</v>
      </c>
      <c r="E79" s="15">
        <v>6907864129</v>
      </c>
      <c r="G79" s="15">
        <v>12639518615</v>
      </c>
      <c r="N79" s="16"/>
      <c r="O79" s="15">
        <v>1367223</v>
      </c>
      <c r="Q79" s="15">
        <v>7590</v>
      </c>
      <c r="S79" s="15">
        <v>6907864129</v>
      </c>
      <c r="U79" s="15">
        <v>10315478096</v>
      </c>
      <c r="W79" s="17">
        <v>3.7118115211298083E-3</v>
      </c>
    </row>
    <row r="80" spans="1:23" ht="18.75" x14ac:dyDescent="0.45">
      <c r="A80" s="14" t="s">
        <v>86</v>
      </c>
      <c r="C80" s="15">
        <v>4679563</v>
      </c>
      <c r="E80" s="15">
        <v>43899981924</v>
      </c>
      <c r="G80" s="15">
        <v>52610948678</v>
      </c>
      <c r="N80" s="16"/>
      <c r="O80" s="15">
        <v>4679563</v>
      </c>
      <c r="Q80" s="15">
        <v>9410</v>
      </c>
      <c r="S80" s="15">
        <v>43899981924</v>
      </c>
      <c r="U80" s="15">
        <v>43772681437</v>
      </c>
      <c r="W80" s="17">
        <v>1.5750694418284333E-2</v>
      </c>
    </row>
    <row r="81" spans="1:23" ht="18.75" x14ac:dyDescent="0.45">
      <c r="A81" s="18" t="s">
        <v>87</v>
      </c>
      <c r="C81" s="18">
        <f>SUM(C11:$C$80)</f>
        <v>381348393</v>
      </c>
      <c r="E81" s="18">
        <f>SUM(E11:$E$80)</f>
        <v>1685735060594</v>
      </c>
      <c r="G81" s="18">
        <f>SUM(G11:$G$80)</f>
        <v>3001046918335</v>
      </c>
      <c r="I81" s="18">
        <f>SUM(I11:$I$80)</f>
        <v>20345608</v>
      </c>
      <c r="J81" s="18">
        <f>SUM(J11:$J$80)</f>
        <v>206987707212</v>
      </c>
      <c r="L81" s="18">
        <f>SUM(L11:$L$80)</f>
        <v>19858000</v>
      </c>
      <c r="M81" s="18">
        <f>SUM(M11:$M$80)</f>
        <v>199337548685</v>
      </c>
      <c r="O81" s="18">
        <f>SUM(O11:$O$80)</f>
        <v>381836001</v>
      </c>
      <c r="Q81" s="18">
        <f>SUM(Q11:$Q$80)</f>
        <v>1385111</v>
      </c>
      <c r="S81" s="18">
        <f>SUM(S11:$S$80)</f>
        <v>1854531413095</v>
      </c>
      <c r="U81" s="18">
        <f>SUM(U11:$U$80)</f>
        <v>2691720860509</v>
      </c>
      <c r="W81" s="19">
        <f>SUM(W11:$W$80)</f>
        <v>0.96856010053251806</v>
      </c>
    </row>
    <row r="82" spans="1:23" ht="18.75" x14ac:dyDescent="0.45">
      <c r="C82" s="20"/>
      <c r="E82" s="20"/>
      <c r="G82" s="20"/>
      <c r="I82" s="20"/>
      <c r="J82" s="20"/>
      <c r="L82" s="20"/>
      <c r="M82" s="20"/>
      <c r="O82" s="20"/>
      <c r="Q82" s="20"/>
      <c r="S82" s="20"/>
      <c r="U82" s="20"/>
      <c r="W82" s="20"/>
    </row>
  </sheetData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activeCell="M17" sqref="M17"/>
    </sheetView>
  </sheetViews>
  <sheetFormatPr defaultRowHeight="18" x14ac:dyDescent="0.45"/>
  <cols>
    <col min="1" max="1" width="17" style="6" customWidth="1"/>
    <col min="2" max="2" width="1.42578125" style="6" customWidth="1"/>
    <col min="3" max="3" width="14.140625" style="6" customWidth="1"/>
    <col min="4" max="4" width="1.42578125" style="6" customWidth="1"/>
    <col min="5" max="5" width="14.140625" style="6" customWidth="1"/>
    <col min="6" max="6" width="1.42578125" style="6" customWidth="1"/>
    <col min="7" max="7" width="14.140625" style="6" customWidth="1"/>
    <col min="8" max="8" width="1.42578125" style="6" customWidth="1"/>
    <col min="9" max="9" width="14.1406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4.140625" style="6" customWidth="1"/>
    <col min="14" max="14" width="1.42578125" style="6" customWidth="1"/>
    <col min="15" max="15" width="14.140625" style="6" customWidth="1"/>
    <col min="16" max="16" width="1.42578125" style="6" customWidth="1"/>
    <col min="17" max="17" width="14.140625" style="6" customWidth="1"/>
    <col min="18" max="16384" width="9.140625" style="6"/>
  </cols>
  <sheetData>
    <row r="1" spans="1:17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5" spans="1:17" ht="21" x14ac:dyDescent="0.45">
      <c r="A5" s="7" t="s">
        <v>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7" spans="1:17" ht="21" x14ac:dyDescent="0.45">
      <c r="C7" s="8" t="s">
        <v>5</v>
      </c>
      <c r="D7" s="9"/>
      <c r="E7" s="9"/>
      <c r="F7" s="9"/>
      <c r="G7" s="9"/>
      <c r="H7" s="9"/>
      <c r="I7" s="9"/>
      <c r="K7" s="8" t="s">
        <v>7</v>
      </c>
      <c r="L7" s="9"/>
      <c r="M7" s="9"/>
      <c r="N7" s="9"/>
      <c r="O7" s="9"/>
      <c r="P7" s="9"/>
      <c r="Q7" s="9"/>
    </row>
    <row r="8" spans="1:17" ht="21" x14ac:dyDescent="0.45">
      <c r="A8" s="21" t="s">
        <v>89</v>
      </c>
      <c r="C8" s="21" t="s">
        <v>90</v>
      </c>
      <c r="E8" s="21" t="s">
        <v>91</v>
      </c>
      <c r="G8" s="21" t="s">
        <v>92</v>
      </c>
      <c r="I8" s="21" t="s">
        <v>93</v>
      </c>
      <c r="K8" s="21" t="s">
        <v>90</v>
      </c>
      <c r="M8" s="21" t="s">
        <v>91</v>
      </c>
      <c r="O8" s="21" t="s">
        <v>92</v>
      </c>
      <c r="Q8" s="21" t="s">
        <v>93</v>
      </c>
    </row>
    <row r="9" spans="1:17" ht="18.75" x14ac:dyDescent="0.45">
      <c r="A9" s="18" t="s">
        <v>87</v>
      </c>
      <c r="C9" s="18">
        <f>SUM($C$8)</f>
        <v>0</v>
      </c>
      <c r="E9" s="18">
        <f>SUM($E$8)</f>
        <v>0</v>
      </c>
      <c r="I9" s="18">
        <f>SUM($I$8)</f>
        <v>0</v>
      </c>
      <c r="K9" s="18">
        <f>SUM($K$8)</f>
        <v>0</v>
      </c>
      <c r="M9" s="18">
        <f>SUM($M$8)</f>
        <v>0</v>
      </c>
      <c r="Q9" s="18">
        <f>SUM($Q$8)</f>
        <v>0</v>
      </c>
    </row>
    <row r="10" spans="1:17" ht="18.75" x14ac:dyDescent="0.45">
      <c r="C10" s="20"/>
      <c r="E10" s="20"/>
      <c r="I10" s="20"/>
      <c r="K10" s="20"/>
      <c r="M10" s="20"/>
      <c r="Q10" s="20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tabSelected="1" workbookViewId="0">
      <selection activeCell="V13" sqref="V13"/>
    </sheetView>
  </sheetViews>
  <sheetFormatPr defaultRowHeight="18" x14ac:dyDescent="0.45"/>
  <cols>
    <col min="1" max="1" width="17" style="6" customWidth="1"/>
    <col min="2" max="2" width="1.42578125" style="6" customWidth="1"/>
    <col min="3" max="3" width="8.5703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7.140625" style="6" customWidth="1"/>
    <col min="12" max="12" width="1.42578125" style="6" customWidth="1"/>
    <col min="13" max="13" width="7.140625" style="6" customWidth="1"/>
    <col min="14" max="14" width="1.42578125" style="6" customWidth="1"/>
    <col min="15" max="15" width="11.42578125" style="6" customWidth="1"/>
    <col min="16" max="16" width="1.42578125" style="6" customWidth="1"/>
    <col min="17" max="17" width="18.42578125" style="6" customWidth="1"/>
    <col min="18" max="18" width="1.42578125" style="6" customWidth="1"/>
    <col min="19" max="19" width="18.42578125" style="6" customWidth="1"/>
    <col min="20" max="20" width="1.42578125" style="6" customWidth="1"/>
    <col min="21" max="21" width="11.42578125" style="6" customWidth="1"/>
    <col min="22" max="22" width="18.42578125" style="6" customWidth="1"/>
    <col min="23" max="23" width="1.42578125" style="6" customWidth="1"/>
    <col min="24" max="24" width="11.42578125" style="6" customWidth="1"/>
    <col min="25" max="25" width="18.42578125" style="6" customWidth="1"/>
    <col min="26" max="26" width="1.42578125" style="6" customWidth="1"/>
    <col min="27" max="27" width="11.42578125" style="6" customWidth="1"/>
    <col min="28" max="28" width="1.42578125" style="6" customWidth="1"/>
    <col min="29" max="29" width="11.42578125" style="6" customWidth="1"/>
    <col min="30" max="30" width="1.42578125" style="6" customWidth="1"/>
    <col min="31" max="31" width="18.42578125" style="6" customWidth="1"/>
    <col min="32" max="32" width="1.42578125" style="6" customWidth="1"/>
    <col min="33" max="33" width="18.42578125" style="6" customWidth="1"/>
    <col min="34" max="34" width="1.42578125" style="6" customWidth="1"/>
    <col min="35" max="35" width="8.5703125" style="6" customWidth="1"/>
    <col min="36" max="16384" width="9.140625" style="6"/>
  </cols>
  <sheetData>
    <row r="1" spans="1:35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5" spans="1:35" ht="21" x14ac:dyDescent="0.45">
      <c r="A5" s="7" t="s">
        <v>94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7" spans="1:35" ht="21" x14ac:dyDescent="0.45">
      <c r="C7" s="8" t="s">
        <v>95</v>
      </c>
      <c r="D7" s="9"/>
      <c r="E7" s="9"/>
      <c r="F7" s="9"/>
      <c r="G7" s="9"/>
      <c r="H7" s="9"/>
      <c r="I7" s="9"/>
      <c r="J7" s="9"/>
      <c r="K7" s="9"/>
      <c r="L7" s="9"/>
      <c r="M7" s="9"/>
      <c r="O7" s="8" t="s">
        <v>5</v>
      </c>
      <c r="P7" s="9"/>
      <c r="Q7" s="9"/>
      <c r="R7" s="9"/>
      <c r="S7" s="9"/>
      <c r="U7" s="8" t="s">
        <v>6</v>
      </c>
      <c r="V7" s="9"/>
      <c r="W7" s="9"/>
      <c r="X7" s="9"/>
      <c r="Y7" s="9"/>
      <c r="AA7" s="8" t="s">
        <v>7</v>
      </c>
      <c r="AB7" s="9"/>
      <c r="AC7" s="9"/>
      <c r="AD7" s="9"/>
      <c r="AE7" s="9"/>
      <c r="AF7" s="9"/>
      <c r="AG7" s="9"/>
      <c r="AH7" s="9"/>
      <c r="AI7" s="9"/>
    </row>
    <row r="8" spans="1:35" ht="18.75" x14ac:dyDescent="0.45">
      <c r="A8" s="10" t="s">
        <v>96</v>
      </c>
      <c r="C8" s="11" t="s">
        <v>97</v>
      </c>
      <c r="E8" s="11" t="s">
        <v>98</v>
      </c>
      <c r="G8" s="11" t="s">
        <v>99</v>
      </c>
      <c r="I8" s="11" t="s">
        <v>100</v>
      </c>
      <c r="K8" s="11" t="s">
        <v>101</v>
      </c>
      <c r="M8" s="11" t="s">
        <v>93</v>
      </c>
      <c r="O8" s="10" t="s">
        <v>9</v>
      </c>
      <c r="Q8" s="10" t="s">
        <v>10</v>
      </c>
      <c r="S8" s="10" t="s">
        <v>11</v>
      </c>
      <c r="U8" s="10" t="s">
        <v>12</v>
      </c>
      <c r="V8" s="5"/>
      <c r="X8" s="10" t="s">
        <v>13</v>
      </c>
      <c r="Y8" s="5"/>
      <c r="AA8" s="10" t="s">
        <v>9</v>
      </c>
      <c r="AC8" s="11" t="s">
        <v>102</v>
      </c>
      <c r="AE8" s="10" t="s">
        <v>10</v>
      </c>
      <c r="AG8" s="10" t="s">
        <v>11</v>
      </c>
      <c r="AI8" s="11" t="s">
        <v>15</v>
      </c>
    </row>
    <row r="9" spans="1:35" ht="18.75" x14ac:dyDescent="0.45">
      <c r="A9" s="12"/>
      <c r="C9" s="12"/>
      <c r="E9" s="12"/>
      <c r="G9" s="12"/>
      <c r="I9" s="12"/>
      <c r="K9" s="12"/>
      <c r="M9" s="12"/>
      <c r="O9" s="12"/>
      <c r="Q9" s="12"/>
      <c r="S9" s="12"/>
      <c r="U9" s="13" t="s">
        <v>9</v>
      </c>
      <c r="V9" s="13" t="s">
        <v>10</v>
      </c>
      <c r="X9" s="13" t="s">
        <v>9</v>
      </c>
      <c r="Y9" s="13" t="s">
        <v>16</v>
      </c>
      <c r="AA9" s="12"/>
      <c r="AC9" s="12"/>
      <c r="AE9" s="12"/>
      <c r="AG9" s="12"/>
      <c r="AI9" s="12"/>
    </row>
    <row r="10" spans="1:35" ht="18.75" x14ac:dyDescent="0.45">
      <c r="A10" s="18" t="s">
        <v>87</v>
      </c>
      <c r="O10" s="18">
        <f>SUM($O$9)</f>
        <v>0</v>
      </c>
      <c r="Q10" s="18">
        <f>SUM($Q$9)</f>
        <v>0</v>
      </c>
      <c r="S10" s="18">
        <f>SUM($S$9)</f>
        <v>0</v>
      </c>
      <c r="U10" s="18">
        <f>SUM($U$9)</f>
        <v>0</v>
      </c>
      <c r="V10" s="18">
        <f>SUM($V$9)</f>
        <v>0</v>
      </c>
      <c r="X10" s="18">
        <f>SUM($X$9)</f>
        <v>0</v>
      </c>
      <c r="Y10" s="18">
        <f>SUM($Y$9)</f>
        <v>0</v>
      </c>
      <c r="AA10" s="18">
        <f>SUM($AA$9)</f>
        <v>0</v>
      </c>
      <c r="AC10" s="18">
        <f>SUM($AC$9)</f>
        <v>0</v>
      </c>
      <c r="AE10" s="18">
        <f>SUM($AE$9)</f>
        <v>0</v>
      </c>
      <c r="AG10" s="18">
        <f>SUM($AG$9)</f>
        <v>0</v>
      </c>
      <c r="AI10" s="19">
        <f>SUM($AI$9)</f>
        <v>0</v>
      </c>
    </row>
    <row r="11" spans="1:35" ht="18.75" x14ac:dyDescent="0.45">
      <c r="O11" s="20"/>
      <c r="Q11" s="20"/>
      <c r="S11" s="20"/>
      <c r="U11" s="20"/>
      <c r="V11" s="20"/>
      <c r="X11" s="20"/>
      <c r="Y11" s="20"/>
      <c r="AA11" s="20"/>
      <c r="AC11" s="20"/>
      <c r="AE11" s="20"/>
      <c r="AG11" s="20"/>
      <c r="AI11" s="20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C26" sqref="C26"/>
    </sheetView>
  </sheetViews>
  <sheetFormatPr defaultRowHeight="18" x14ac:dyDescent="0.45"/>
  <cols>
    <col min="1" max="1" width="28.4257812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1.42578125" style="6" customWidth="1"/>
    <col min="6" max="6" width="1.42578125" style="6" customWidth="1"/>
    <col min="7" max="7" width="14.140625" style="6" customWidth="1"/>
    <col min="8" max="8" width="1.42578125" style="6" customWidth="1"/>
    <col min="9" max="9" width="8.5703125" style="6" customWidth="1"/>
    <col min="10" max="10" width="1.42578125" style="6" customWidth="1"/>
    <col min="11" max="11" width="21.28515625" style="6" customWidth="1"/>
    <col min="12" max="12" width="1.42578125" style="6" customWidth="1"/>
    <col min="13" max="13" width="28.42578125" style="6" customWidth="1"/>
    <col min="14" max="16384" width="9.140625" style="6"/>
  </cols>
  <sheetData>
    <row r="1" spans="1:13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pans="1:13" ht="21" x14ac:dyDescent="0.45">
      <c r="A5" s="7" t="s">
        <v>103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1" x14ac:dyDescent="0.45">
      <c r="A6" s="7" t="s">
        <v>104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8" spans="1:13" ht="21" x14ac:dyDescent="0.45">
      <c r="C8" s="8" t="s">
        <v>7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42" x14ac:dyDescent="0.45">
      <c r="A9" s="21" t="s">
        <v>105</v>
      </c>
      <c r="C9" s="21" t="s">
        <v>9</v>
      </c>
      <c r="E9" s="21" t="s">
        <v>106</v>
      </c>
      <c r="G9" s="21" t="s">
        <v>107</v>
      </c>
      <c r="I9" s="21" t="s">
        <v>108</v>
      </c>
      <c r="K9" s="22" t="s">
        <v>109</v>
      </c>
      <c r="M9" s="21" t="s">
        <v>110</v>
      </c>
    </row>
    <row r="10" spans="1:13" ht="18.75" x14ac:dyDescent="0.45">
      <c r="A10" s="18" t="s">
        <v>87</v>
      </c>
      <c r="K10" s="18">
        <f>SUM($K$9)</f>
        <v>0</v>
      </c>
    </row>
    <row r="11" spans="1:13" ht="18.75" x14ac:dyDescent="0.45">
      <c r="K11" s="20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4"/>
  <sheetViews>
    <sheetView rightToLeft="1" workbookViewId="0">
      <selection activeCell="C27" sqref="C27"/>
    </sheetView>
  </sheetViews>
  <sheetFormatPr defaultRowHeight="18" x14ac:dyDescent="0.45"/>
  <cols>
    <col min="1" max="1" width="21.28515625" style="6" customWidth="1"/>
    <col min="2" max="2" width="1.42578125" style="6" customWidth="1"/>
    <col min="3" max="3" width="18.42578125" style="6" customWidth="1"/>
    <col min="4" max="4" width="1.42578125" style="6" customWidth="1"/>
    <col min="5" max="5" width="10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18.42578125" style="6" customWidth="1"/>
    <col min="12" max="12" width="1.42578125" style="6" customWidth="1"/>
    <col min="13" max="13" width="18.42578125" style="6" customWidth="1"/>
    <col min="14" max="14" width="1.42578125" style="6" customWidth="1"/>
    <col min="15" max="15" width="18.42578125" style="6" customWidth="1"/>
    <col min="16" max="16" width="1.42578125" style="6" customWidth="1"/>
    <col min="17" max="17" width="18.42578125" style="6" customWidth="1"/>
    <col min="18" max="18" width="1.42578125" style="6" customWidth="1"/>
    <col min="19" max="19" width="10.710937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111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C7" s="8" t="s">
        <v>112</v>
      </c>
      <c r="D7" s="9"/>
      <c r="E7" s="9"/>
      <c r="F7" s="9"/>
      <c r="G7" s="9"/>
      <c r="H7" s="9"/>
      <c r="I7" s="9"/>
      <c r="K7" s="21" t="s">
        <v>5</v>
      </c>
      <c r="M7" s="8" t="s">
        <v>6</v>
      </c>
      <c r="N7" s="9"/>
      <c r="O7" s="9"/>
      <c r="Q7" s="8" t="s">
        <v>7</v>
      </c>
      <c r="R7" s="9"/>
      <c r="S7" s="9"/>
    </row>
    <row r="8" spans="1:19" ht="63" x14ac:dyDescent="0.45">
      <c r="A8" s="21" t="s">
        <v>113</v>
      </c>
      <c r="C8" s="21" t="s">
        <v>114</v>
      </c>
      <c r="E8" s="21" t="s">
        <v>115</v>
      </c>
      <c r="G8" s="22" t="s">
        <v>116</v>
      </c>
      <c r="I8" s="22" t="s">
        <v>117</v>
      </c>
      <c r="K8" s="21" t="s">
        <v>118</v>
      </c>
      <c r="M8" s="21" t="s">
        <v>119</v>
      </c>
      <c r="O8" s="21" t="s">
        <v>120</v>
      </c>
      <c r="Q8" s="21" t="s">
        <v>118</v>
      </c>
      <c r="S8" s="22" t="s">
        <v>15</v>
      </c>
    </row>
    <row r="9" spans="1:19" ht="37.5" x14ac:dyDescent="0.45">
      <c r="A9" s="14" t="s">
        <v>121</v>
      </c>
      <c r="C9" s="16" t="s">
        <v>122</v>
      </c>
      <c r="E9" s="23" t="s">
        <v>123</v>
      </c>
      <c r="G9" s="16" t="s">
        <v>124</v>
      </c>
      <c r="I9" s="16" t="s">
        <v>125</v>
      </c>
      <c r="K9" s="15">
        <v>13466185319</v>
      </c>
      <c r="M9" s="15">
        <v>45148629373</v>
      </c>
      <c r="O9" s="15">
        <v>46262304611</v>
      </c>
      <c r="Q9" s="15">
        <v>12352510081</v>
      </c>
      <c r="S9" s="17">
        <v>4.4447953654525307E-3</v>
      </c>
    </row>
    <row r="10" spans="1:19" ht="18.75" x14ac:dyDescent="0.45">
      <c r="A10" s="14" t="s">
        <v>126</v>
      </c>
      <c r="C10" s="16" t="s">
        <v>127</v>
      </c>
      <c r="E10" s="23" t="s">
        <v>128</v>
      </c>
      <c r="G10" s="16" t="s">
        <v>129</v>
      </c>
      <c r="I10" s="16" t="s">
        <v>125</v>
      </c>
      <c r="K10" s="15">
        <v>117780243</v>
      </c>
      <c r="M10" s="15">
        <v>500163</v>
      </c>
      <c r="O10" s="15">
        <v>10000</v>
      </c>
      <c r="Q10" s="15">
        <v>118270406</v>
      </c>
      <c r="S10" s="17">
        <v>4.2557160367557625E-5</v>
      </c>
    </row>
    <row r="11" spans="1:19" ht="18.75" x14ac:dyDescent="0.45">
      <c r="A11" s="14" t="s">
        <v>130</v>
      </c>
      <c r="C11" s="16" t="s">
        <v>131</v>
      </c>
      <c r="E11" s="23" t="s">
        <v>123</v>
      </c>
      <c r="G11" s="16" t="s">
        <v>132</v>
      </c>
      <c r="I11" s="16" t="s">
        <v>125</v>
      </c>
      <c r="K11" s="15">
        <v>2311138</v>
      </c>
      <c r="M11" s="15">
        <v>0</v>
      </c>
      <c r="O11" s="15">
        <v>7200</v>
      </c>
      <c r="Q11" s="15">
        <v>2303938</v>
      </c>
      <c r="S11" s="17">
        <v>8.2902445555915293E-7</v>
      </c>
    </row>
    <row r="12" spans="1:19" ht="18.75" x14ac:dyDescent="0.45">
      <c r="A12" s="14" t="s">
        <v>130</v>
      </c>
      <c r="C12" s="16" t="s">
        <v>133</v>
      </c>
      <c r="E12" s="23" t="s">
        <v>123</v>
      </c>
      <c r="G12" s="16" t="s">
        <v>134</v>
      </c>
      <c r="I12" s="16" t="s">
        <v>125</v>
      </c>
      <c r="K12" s="15">
        <v>8434349</v>
      </c>
      <c r="M12" s="15">
        <v>0</v>
      </c>
      <c r="O12" s="15">
        <v>7200</v>
      </c>
      <c r="Q12" s="15">
        <v>8427149</v>
      </c>
      <c r="S12" s="17">
        <v>3.0323353369929488E-6</v>
      </c>
    </row>
    <row r="13" spans="1:19" ht="18.75" x14ac:dyDescent="0.45">
      <c r="A13" s="18" t="s">
        <v>87</v>
      </c>
      <c r="K13" s="18">
        <f>SUM(K9:$K$12)</f>
        <v>13594711049</v>
      </c>
      <c r="M13" s="18">
        <f>SUM(M9:$M$12)</f>
        <v>45149129536</v>
      </c>
      <c r="O13" s="18">
        <f>SUM(O9:$O$12)</f>
        <v>46262329011</v>
      </c>
      <c r="Q13" s="18">
        <f>SUM(Q9:$Q$12)</f>
        <v>12481511574</v>
      </c>
      <c r="S13" s="19">
        <f>SUM(S9:$S$12)</f>
        <v>4.4912138856126396E-3</v>
      </c>
    </row>
    <row r="14" spans="1:19" ht="18.75" x14ac:dyDescent="0.45">
      <c r="K14" s="20"/>
      <c r="M14" s="20"/>
      <c r="O14" s="20"/>
      <c r="Q14" s="20"/>
      <c r="S14" s="20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activeCell="G18" sqref="G18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7.140625" style="6" customWidth="1"/>
    <col min="6" max="6" width="1.42578125" style="6" customWidth="1"/>
    <col min="7" max="7" width="7.140625" style="6" customWidth="1"/>
    <col min="8" max="8" width="1.42578125" style="6" customWidth="1"/>
    <col min="9" max="9" width="11.42578125" style="6" customWidth="1"/>
    <col min="10" max="10" width="1.42578125" style="6" customWidth="1"/>
    <col min="11" max="11" width="11.42578125" style="6" customWidth="1"/>
    <col min="12" max="12" width="1.42578125" style="6" customWidth="1"/>
    <col min="13" max="13" width="17" style="6" customWidth="1"/>
    <col min="14" max="14" width="1.42578125" style="6" customWidth="1"/>
    <col min="15" max="15" width="17" style="6" customWidth="1"/>
    <col min="16" max="16" width="1.42578125" style="6" customWidth="1"/>
    <col min="17" max="17" width="11.42578125" style="6" customWidth="1"/>
    <col min="18" max="18" width="14.140625" style="6" customWidth="1"/>
    <col min="19" max="19" width="1.42578125" style="6" customWidth="1"/>
    <col min="20" max="20" width="11.42578125" style="6" customWidth="1"/>
    <col min="21" max="21" width="14.140625" style="6" customWidth="1"/>
    <col min="22" max="22" width="1.42578125" style="6" customWidth="1"/>
    <col min="23" max="23" width="11.42578125" style="6" customWidth="1"/>
    <col min="24" max="24" width="1.42578125" style="6" customWidth="1"/>
    <col min="25" max="25" width="17" style="6" customWidth="1"/>
    <col min="26" max="26" width="1.42578125" style="6" customWidth="1"/>
    <col min="27" max="27" width="17" style="6" customWidth="1"/>
    <col min="28" max="28" width="1.42578125" style="6" customWidth="1"/>
    <col min="29" max="29" width="8.5703125" style="6" customWidth="1"/>
    <col min="30" max="16384" width="9.140625" style="6"/>
  </cols>
  <sheetData>
    <row r="1" spans="1:2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20.100000000000001" customHeight="1" x14ac:dyDescent="0.4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5" spans="1:29" ht="21" x14ac:dyDescent="0.45">
      <c r="A5" s="7" t="s">
        <v>135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7" spans="1:29" ht="21" x14ac:dyDescent="0.45">
      <c r="K7" s="21" t="s">
        <v>5</v>
      </c>
      <c r="M7" s="8" t="s">
        <v>6</v>
      </c>
      <c r="N7" s="9"/>
      <c r="O7" s="9"/>
      <c r="P7" s="9"/>
      <c r="Q7" s="9"/>
      <c r="R7" s="9"/>
      <c r="S7" s="9"/>
      <c r="T7" s="9"/>
      <c r="U7" s="9"/>
      <c r="W7" s="8" t="s">
        <v>7</v>
      </c>
      <c r="X7" s="9"/>
      <c r="Y7" s="9"/>
      <c r="Z7" s="9"/>
      <c r="AA7" s="9"/>
      <c r="AB7" s="9"/>
      <c r="AC7" s="9"/>
    </row>
    <row r="8" spans="1:29" ht="18.75" x14ac:dyDescent="0.45">
      <c r="A8" s="10" t="s">
        <v>136</v>
      </c>
      <c r="C8" s="11" t="s">
        <v>100</v>
      </c>
      <c r="E8" s="11" t="s">
        <v>117</v>
      </c>
      <c r="G8" s="11" t="s">
        <v>137</v>
      </c>
      <c r="I8" s="11" t="s">
        <v>98</v>
      </c>
      <c r="K8" s="10" t="s">
        <v>9</v>
      </c>
      <c r="M8" s="10" t="s">
        <v>10</v>
      </c>
      <c r="O8" s="10" t="s">
        <v>11</v>
      </c>
      <c r="Q8" s="10" t="s">
        <v>12</v>
      </c>
      <c r="R8" s="5"/>
      <c r="T8" s="10" t="s">
        <v>13</v>
      </c>
      <c r="U8" s="5"/>
      <c r="W8" s="10" t="s">
        <v>9</v>
      </c>
      <c r="Y8" s="10" t="s">
        <v>10</v>
      </c>
      <c r="AA8" s="10" t="s">
        <v>11</v>
      </c>
      <c r="AC8" s="11" t="s">
        <v>15</v>
      </c>
    </row>
    <row r="9" spans="1:29" ht="18.75" x14ac:dyDescent="0.45">
      <c r="A9" s="12"/>
      <c r="C9" s="12"/>
      <c r="E9" s="12"/>
      <c r="G9" s="12"/>
      <c r="I9" s="12"/>
      <c r="K9" s="12"/>
      <c r="M9" s="12"/>
      <c r="O9" s="12"/>
      <c r="Q9" s="13" t="s">
        <v>9</v>
      </c>
      <c r="R9" s="13" t="s">
        <v>10</v>
      </c>
      <c r="T9" s="13" t="s">
        <v>9</v>
      </c>
      <c r="U9" s="13" t="s">
        <v>16</v>
      </c>
      <c r="W9" s="12"/>
      <c r="Y9" s="12"/>
      <c r="AA9" s="12"/>
      <c r="AC9" s="12"/>
    </row>
    <row r="10" spans="1:29" ht="18.75" x14ac:dyDescent="0.45">
      <c r="A10" s="18" t="s">
        <v>87</v>
      </c>
      <c r="K10" s="18">
        <f>SUM($K$9)</f>
        <v>0</v>
      </c>
      <c r="M10" s="18">
        <f>SUM($M$9)</f>
        <v>0</v>
      </c>
      <c r="O10" s="18">
        <f>SUM($O$9)</f>
        <v>0</v>
      </c>
      <c r="Q10" s="18">
        <f>SUM($Q$9)</f>
        <v>0</v>
      </c>
      <c r="R10" s="18">
        <f>SUM($R$9)</f>
        <v>0</v>
      </c>
      <c r="T10" s="18">
        <f>SUM($T$9)</f>
        <v>0</v>
      </c>
      <c r="U10" s="18">
        <f>SUM($U$9)</f>
        <v>0</v>
      </c>
      <c r="W10" s="18">
        <f>SUM($W$9)</f>
        <v>0</v>
      </c>
      <c r="Y10" s="18">
        <f>SUM($Y$9)</f>
        <v>0</v>
      </c>
      <c r="AA10" s="18">
        <f>SUM($AA$9)</f>
        <v>0</v>
      </c>
      <c r="AC10" s="19">
        <f>SUM($AC$9)</f>
        <v>0</v>
      </c>
    </row>
    <row r="11" spans="1:29" ht="18.75" x14ac:dyDescent="0.45">
      <c r="K11" s="20"/>
      <c r="M11" s="20"/>
      <c r="O11" s="20"/>
      <c r="Q11" s="20"/>
      <c r="R11" s="20"/>
      <c r="T11" s="20"/>
      <c r="U11" s="20"/>
      <c r="W11" s="20"/>
      <c r="Y11" s="20"/>
      <c r="AA11" s="20"/>
      <c r="AC11" s="20"/>
    </row>
  </sheetData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E18" sqref="E18"/>
    </sheetView>
  </sheetViews>
  <sheetFormatPr defaultRowHeight="18" x14ac:dyDescent="0.45"/>
  <cols>
    <col min="1" max="1" width="49.7109375" style="6" customWidth="1"/>
    <col min="2" max="2" width="1.42578125" style="6" customWidth="1"/>
    <col min="3" max="3" width="11.42578125" style="6" customWidth="1"/>
    <col min="4" max="4" width="1.42578125" style="6" customWidth="1"/>
    <col min="5" max="5" width="21.2851562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1.42578125" style="6" customWidth="1"/>
    <col min="10" max="16384" width="9.140625" style="6"/>
  </cols>
  <sheetData>
    <row r="1" spans="1: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</row>
    <row r="3" spans="1: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</row>
    <row r="5" spans="1:9" ht="21" x14ac:dyDescent="0.45">
      <c r="A5" s="7" t="s">
        <v>139</v>
      </c>
      <c r="B5" s="5"/>
      <c r="C5" s="5"/>
      <c r="D5" s="5"/>
      <c r="E5" s="5"/>
      <c r="F5" s="5"/>
      <c r="G5" s="5"/>
      <c r="H5" s="5"/>
      <c r="I5" s="5"/>
    </row>
    <row r="7" spans="1:9" ht="42" x14ac:dyDescent="0.45">
      <c r="A7" s="21" t="s">
        <v>140</v>
      </c>
      <c r="C7" s="21" t="s">
        <v>141</v>
      </c>
      <c r="E7" s="21" t="s">
        <v>118</v>
      </c>
      <c r="G7" s="22" t="s">
        <v>142</v>
      </c>
      <c r="I7" s="22" t="s">
        <v>143</v>
      </c>
    </row>
    <row r="8" spans="1:9" ht="21" x14ac:dyDescent="0.45">
      <c r="A8" s="24" t="s">
        <v>144</v>
      </c>
      <c r="C8" s="16" t="s">
        <v>145</v>
      </c>
      <c r="E8" s="15">
        <v>19826051456</v>
      </c>
      <c r="G8" s="17">
        <f>E8/20816381399</f>
        <v>0.95242545166627401</v>
      </c>
      <c r="I8" s="17">
        <f>E8/2779095338564</f>
        <v>7.1339947143534907E-3</v>
      </c>
    </row>
    <row r="9" spans="1:9" ht="21" x14ac:dyDescent="0.45">
      <c r="A9" s="24" t="s">
        <v>146</v>
      </c>
      <c r="C9" s="16" t="s">
        <v>147</v>
      </c>
      <c r="E9" s="15">
        <v>0</v>
      </c>
      <c r="G9" s="17">
        <f>E9/20816381399</f>
        <v>0</v>
      </c>
      <c r="I9" s="17">
        <f>E9/2779095338564</f>
        <v>0</v>
      </c>
    </row>
    <row r="10" spans="1:9" ht="21" x14ac:dyDescent="0.45">
      <c r="A10" s="24" t="s">
        <v>148</v>
      </c>
      <c r="C10" s="16" t="s">
        <v>149</v>
      </c>
      <c r="E10" s="15">
        <v>136744</v>
      </c>
      <c r="G10" s="17">
        <f>E10/20816381399</f>
        <v>6.5690571948575589E-6</v>
      </c>
      <c r="I10" s="17">
        <f>E10/2779095338564</f>
        <v>4.9204501228323335E-8</v>
      </c>
    </row>
    <row r="11" spans="1:9" ht="21" x14ac:dyDescent="0.45">
      <c r="A11" s="24" t="s">
        <v>150</v>
      </c>
      <c r="C11" s="16" t="s">
        <v>151</v>
      </c>
      <c r="E11" s="15">
        <v>990193199</v>
      </c>
      <c r="G11" s="17">
        <f>E11/20816381399</f>
        <v>4.7567979276531128E-2</v>
      </c>
      <c r="I11" s="17">
        <f>E11/2779095338564</f>
        <v>3.5630055049196244E-4</v>
      </c>
    </row>
    <row r="12" spans="1:9" ht="21" x14ac:dyDescent="0.45">
      <c r="A12" s="21" t="s">
        <v>87</v>
      </c>
      <c r="E12" s="18">
        <f>SUM(E8:$E$11)</f>
        <v>20816381399</v>
      </c>
      <c r="G12" s="19">
        <f>SUM(G8:$G$11)</f>
        <v>1</v>
      </c>
      <c r="I12" s="19">
        <f>SUM(I8:$I$11)</f>
        <v>7.4903444693466817E-3</v>
      </c>
    </row>
    <row r="13" spans="1:9" ht="18.75" x14ac:dyDescent="0.45">
      <c r="E13" s="20"/>
      <c r="G13" s="20"/>
      <c r="I13" s="2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9"/>
  <sheetViews>
    <sheetView rightToLeft="1" workbookViewId="0">
      <selection activeCell="X11" sqref="X11"/>
    </sheetView>
  </sheetViews>
  <sheetFormatPr defaultRowHeight="18" x14ac:dyDescent="0.45"/>
  <cols>
    <col min="1" max="1" width="17" style="6" customWidth="1"/>
    <col min="2" max="2" width="1.42578125" style="6" customWidth="1"/>
    <col min="3" max="3" width="11.42578125" style="6" customWidth="1"/>
    <col min="4" max="4" width="1.42578125" style="6" customWidth="1"/>
    <col min="5" max="5" width="12.7109375" style="6" customWidth="1"/>
    <col min="6" max="6" width="1.42578125" style="6" customWidth="1"/>
    <col min="7" max="7" width="11.42578125" style="6" customWidth="1"/>
    <col min="8" max="8" width="1.42578125" style="6" customWidth="1"/>
    <col min="9" max="9" width="18.42578125" style="6" customWidth="1"/>
    <col min="10" max="10" width="1.42578125" style="6" customWidth="1"/>
    <col min="11" max="11" width="14.140625" style="6" customWidth="1"/>
    <col min="12" max="12" width="1.42578125" style="6" customWidth="1"/>
    <col min="13" max="13" width="18.42578125" style="6" customWidth="1"/>
    <col min="14" max="14" width="1.42578125" style="6" customWidth="1"/>
    <col min="15" max="15" width="18.42578125" style="6" customWidth="1"/>
    <col min="16" max="16" width="1.42578125" style="6" customWidth="1"/>
    <col min="17" max="17" width="14.140625" style="6" customWidth="1"/>
    <col min="18" max="18" width="1.42578125" style="6" customWidth="1"/>
    <col min="19" max="19" width="18.42578125" style="6" customWidth="1"/>
    <col min="20" max="16384" width="9.140625" style="6"/>
  </cols>
  <sheetData>
    <row r="1" spans="1:19" ht="20.100000000000001" customHeight="1" x14ac:dyDescent="0.4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0.100000000000001" customHeight="1" x14ac:dyDescent="0.45">
      <c r="A2" s="4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20.100000000000001" customHeight="1" x14ac:dyDescent="0.4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5" spans="1:19" ht="21" x14ac:dyDescent="0.45">
      <c r="A5" s="7" t="s">
        <v>152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7" spans="1:19" ht="21" x14ac:dyDescent="0.45">
      <c r="C7" s="8" t="s">
        <v>153</v>
      </c>
      <c r="D7" s="9"/>
      <c r="E7" s="9"/>
      <c r="F7" s="9"/>
      <c r="G7" s="9"/>
      <c r="I7" s="8" t="s">
        <v>154</v>
      </c>
      <c r="J7" s="9"/>
      <c r="K7" s="9"/>
      <c r="L7" s="9"/>
      <c r="M7" s="9"/>
      <c r="O7" s="8" t="s">
        <v>7</v>
      </c>
      <c r="P7" s="9"/>
      <c r="Q7" s="9"/>
      <c r="R7" s="9"/>
      <c r="S7" s="9"/>
    </row>
    <row r="8" spans="1:19" ht="63" x14ac:dyDescent="0.45">
      <c r="A8" s="21" t="s">
        <v>89</v>
      </c>
      <c r="C8" s="22" t="s">
        <v>155</v>
      </c>
      <c r="E8" s="22" t="s">
        <v>156</v>
      </c>
      <c r="G8" s="22" t="s">
        <v>157</v>
      </c>
      <c r="I8" s="22" t="s">
        <v>158</v>
      </c>
      <c r="K8" s="22" t="s">
        <v>159</v>
      </c>
      <c r="M8" s="22" t="s">
        <v>160</v>
      </c>
      <c r="O8" s="22" t="s">
        <v>158</v>
      </c>
      <c r="Q8" s="22" t="s">
        <v>159</v>
      </c>
      <c r="S8" s="22" t="s">
        <v>160</v>
      </c>
    </row>
    <row r="9" spans="1:19" ht="18.75" x14ac:dyDescent="0.45">
      <c r="A9" s="23" t="s">
        <v>19</v>
      </c>
      <c r="C9" s="16" t="s">
        <v>161</v>
      </c>
      <c r="E9" s="15">
        <v>5727148</v>
      </c>
      <c r="G9" s="15">
        <v>125</v>
      </c>
      <c r="I9" s="15">
        <v>715893500</v>
      </c>
      <c r="K9" s="15">
        <v>-99980412</v>
      </c>
      <c r="M9" s="15">
        <v>615913088</v>
      </c>
      <c r="O9" s="15">
        <v>715893500</v>
      </c>
      <c r="Q9" s="15">
        <v>-99980412</v>
      </c>
      <c r="S9" s="15">
        <v>615913088</v>
      </c>
    </row>
    <row r="10" spans="1:19" ht="18.75" x14ac:dyDescent="0.45">
      <c r="A10" s="23" t="s">
        <v>21</v>
      </c>
      <c r="C10" s="16" t="s">
        <v>162</v>
      </c>
      <c r="E10" s="15">
        <v>5100000</v>
      </c>
      <c r="G10" s="15">
        <v>120</v>
      </c>
      <c r="I10" s="15">
        <v>612000000</v>
      </c>
      <c r="K10" s="15">
        <v>-80775268</v>
      </c>
      <c r="M10" s="15">
        <v>531224732</v>
      </c>
      <c r="O10" s="15">
        <v>612000000</v>
      </c>
      <c r="Q10" s="15">
        <v>-80775268</v>
      </c>
      <c r="S10" s="15">
        <v>531224732</v>
      </c>
    </row>
    <row r="11" spans="1:19" ht="18.75" x14ac:dyDescent="0.45">
      <c r="A11" s="23" t="s">
        <v>24</v>
      </c>
      <c r="C11" s="16" t="s">
        <v>5</v>
      </c>
      <c r="E11" s="15">
        <v>5655000</v>
      </c>
      <c r="G11" s="15">
        <v>3</v>
      </c>
      <c r="I11" s="15">
        <v>16965000</v>
      </c>
      <c r="K11" s="15">
        <v>-2106632</v>
      </c>
      <c r="M11" s="15">
        <v>14858368</v>
      </c>
      <c r="O11" s="15">
        <v>16965000</v>
      </c>
      <c r="Q11" s="15">
        <v>-2106632</v>
      </c>
      <c r="S11" s="15">
        <v>14858368</v>
      </c>
    </row>
    <row r="12" spans="1:19" ht="18.75" x14ac:dyDescent="0.45">
      <c r="A12" s="23" t="s">
        <v>25</v>
      </c>
      <c r="C12" s="16" t="s">
        <v>5</v>
      </c>
      <c r="E12" s="15">
        <v>64114487</v>
      </c>
      <c r="G12" s="15">
        <v>130</v>
      </c>
      <c r="I12" s="15">
        <v>8334883310</v>
      </c>
      <c r="K12" s="15">
        <v>0</v>
      </c>
      <c r="M12" s="15">
        <v>8334883310</v>
      </c>
      <c r="O12" s="15">
        <v>8334883310</v>
      </c>
      <c r="Q12" s="15">
        <v>0</v>
      </c>
      <c r="S12" s="15">
        <v>8334883310</v>
      </c>
    </row>
    <row r="13" spans="1:19" ht="18.75" x14ac:dyDescent="0.45">
      <c r="A13" s="23" t="s">
        <v>27</v>
      </c>
      <c r="C13" s="16" t="s">
        <v>163</v>
      </c>
      <c r="E13" s="15">
        <v>6000000</v>
      </c>
      <c r="G13" s="15">
        <v>19</v>
      </c>
      <c r="I13" s="15">
        <v>114000000</v>
      </c>
      <c r="K13" s="15">
        <v>-15805310</v>
      </c>
      <c r="M13" s="15">
        <v>98194690</v>
      </c>
      <c r="O13" s="15">
        <v>114000000</v>
      </c>
      <c r="Q13" s="15">
        <v>-15805310</v>
      </c>
      <c r="S13" s="15">
        <v>98194690</v>
      </c>
    </row>
    <row r="14" spans="1:19" ht="18.75" x14ac:dyDescent="0.45">
      <c r="A14" s="23" t="s">
        <v>29</v>
      </c>
      <c r="C14" s="16" t="s">
        <v>163</v>
      </c>
      <c r="E14" s="15">
        <v>4400000</v>
      </c>
      <c r="G14" s="15">
        <v>427</v>
      </c>
      <c r="I14" s="15">
        <v>1878800000</v>
      </c>
      <c r="K14" s="15">
        <v>-260482596</v>
      </c>
      <c r="M14" s="15">
        <v>1618317404</v>
      </c>
      <c r="O14" s="15">
        <v>1878800000</v>
      </c>
      <c r="Q14" s="15">
        <v>-260482596</v>
      </c>
      <c r="S14" s="15">
        <v>1618317404</v>
      </c>
    </row>
    <row r="15" spans="1:19" ht="37.5" x14ac:dyDescent="0.45">
      <c r="A15" s="23" t="s">
        <v>164</v>
      </c>
      <c r="C15" s="16" t="s">
        <v>165</v>
      </c>
      <c r="E15" s="15">
        <v>1404133</v>
      </c>
      <c r="G15" s="15">
        <v>33</v>
      </c>
      <c r="N15" s="16"/>
      <c r="O15" s="15">
        <v>46336389</v>
      </c>
      <c r="Q15" s="15">
        <v>0</v>
      </c>
      <c r="S15" s="15">
        <v>46336389</v>
      </c>
    </row>
    <row r="16" spans="1:19" ht="18.75" x14ac:dyDescent="0.45">
      <c r="A16" s="23" t="s">
        <v>30</v>
      </c>
      <c r="C16" s="16" t="s">
        <v>166</v>
      </c>
      <c r="E16" s="15">
        <v>70247</v>
      </c>
      <c r="G16" s="15">
        <v>29</v>
      </c>
      <c r="I16" s="15">
        <v>2037163</v>
      </c>
      <c r="K16" s="15">
        <v>0</v>
      </c>
      <c r="M16" s="15">
        <v>2037163</v>
      </c>
      <c r="O16" s="15">
        <v>2037163</v>
      </c>
      <c r="Q16" s="15">
        <v>0</v>
      </c>
      <c r="S16" s="15">
        <v>2037163</v>
      </c>
    </row>
    <row r="17" spans="1:19" ht="18.75" x14ac:dyDescent="0.45">
      <c r="A17" s="23" t="s">
        <v>167</v>
      </c>
      <c r="C17" s="16" t="s">
        <v>168</v>
      </c>
      <c r="E17" s="15">
        <v>41057</v>
      </c>
      <c r="G17" s="15">
        <v>4100</v>
      </c>
      <c r="N17" s="16"/>
      <c r="O17" s="15">
        <v>168333700</v>
      </c>
      <c r="Q17" s="15">
        <v>-13860286</v>
      </c>
      <c r="S17" s="15">
        <v>154473414</v>
      </c>
    </row>
    <row r="18" spans="1:19" ht="18.75" x14ac:dyDescent="0.45">
      <c r="A18" s="23" t="s">
        <v>32</v>
      </c>
      <c r="C18" s="16" t="s">
        <v>161</v>
      </c>
      <c r="E18" s="15">
        <v>8279</v>
      </c>
      <c r="G18" s="15">
        <v>2211</v>
      </c>
      <c r="I18" s="15">
        <v>18304869</v>
      </c>
      <c r="K18" s="15">
        <v>-2565700</v>
      </c>
      <c r="M18" s="15">
        <v>15739169</v>
      </c>
      <c r="O18" s="15">
        <v>18304869</v>
      </c>
      <c r="Q18" s="15">
        <v>-2565700</v>
      </c>
      <c r="S18" s="15">
        <v>15739169</v>
      </c>
    </row>
    <row r="19" spans="1:19" ht="18.75" x14ac:dyDescent="0.45">
      <c r="A19" s="23" t="s">
        <v>34</v>
      </c>
      <c r="C19" s="16" t="s">
        <v>162</v>
      </c>
      <c r="E19" s="15">
        <v>5221301</v>
      </c>
      <c r="G19" s="15">
        <v>61</v>
      </c>
      <c r="I19" s="15">
        <v>318499361</v>
      </c>
      <c r="K19" s="15">
        <v>-42037371</v>
      </c>
      <c r="M19" s="15">
        <v>276461990</v>
      </c>
      <c r="O19" s="15">
        <v>318499361</v>
      </c>
      <c r="Q19" s="15">
        <v>-42037371</v>
      </c>
      <c r="S19" s="15">
        <v>276461990</v>
      </c>
    </row>
    <row r="20" spans="1:19" ht="37.5" x14ac:dyDescent="0.45">
      <c r="A20" s="23" t="s">
        <v>35</v>
      </c>
      <c r="C20" s="16" t="s">
        <v>169</v>
      </c>
      <c r="E20" s="15">
        <v>1500000</v>
      </c>
      <c r="G20" s="15">
        <v>420</v>
      </c>
      <c r="I20" s="15">
        <v>630000000</v>
      </c>
      <c r="K20" s="15">
        <v>0</v>
      </c>
      <c r="M20" s="15">
        <v>630000000</v>
      </c>
      <c r="O20" s="15">
        <v>630000000</v>
      </c>
      <c r="Q20" s="15">
        <v>0</v>
      </c>
      <c r="S20" s="15">
        <v>630000000</v>
      </c>
    </row>
    <row r="21" spans="1:19" ht="18.75" x14ac:dyDescent="0.45">
      <c r="A21" s="23" t="s">
        <v>37</v>
      </c>
      <c r="C21" s="16" t="s">
        <v>5</v>
      </c>
      <c r="E21" s="15">
        <v>1528378</v>
      </c>
      <c r="G21" s="15">
        <v>530</v>
      </c>
      <c r="I21" s="15">
        <v>810040340</v>
      </c>
      <c r="K21" s="15">
        <v>-93711511</v>
      </c>
      <c r="M21" s="15">
        <v>716328829</v>
      </c>
      <c r="O21" s="15">
        <v>810040340</v>
      </c>
      <c r="Q21" s="15">
        <v>-93711511</v>
      </c>
      <c r="S21" s="15">
        <v>716328829</v>
      </c>
    </row>
    <row r="22" spans="1:19" ht="18.75" x14ac:dyDescent="0.45">
      <c r="A22" s="23" t="s">
        <v>41</v>
      </c>
      <c r="C22" s="16" t="s">
        <v>170</v>
      </c>
      <c r="E22" s="15">
        <v>5970000</v>
      </c>
      <c r="G22" s="15">
        <v>2350</v>
      </c>
      <c r="N22" s="16"/>
      <c r="O22" s="15">
        <v>14029500000</v>
      </c>
      <c r="Q22" s="15">
        <v>0</v>
      </c>
      <c r="S22" s="15">
        <v>14029500000</v>
      </c>
    </row>
    <row r="23" spans="1:19" ht="18.75" x14ac:dyDescent="0.45">
      <c r="A23" s="23" t="s">
        <v>44</v>
      </c>
      <c r="C23" s="16" t="s">
        <v>171</v>
      </c>
      <c r="E23" s="15">
        <v>831000</v>
      </c>
      <c r="G23" s="15">
        <v>2700</v>
      </c>
      <c r="I23" s="15">
        <v>2243700000</v>
      </c>
      <c r="K23" s="15">
        <v>-285659354</v>
      </c>
      <c r="M23" s="15">
        <v>1958040646</v>
      </c>
      <c r="O23" s="15">
        <v>2243700000</v>
      </c>
      <c r="Q23" s="15">
        <v>-285659354</v>
      </c>
      <c r="S23" s="15">
        <v>1958040646</v>
      </c>
    </row>
    <row r="24" spans="1:19" ht="37.5" x14ac:dyDescent="0.45">
      <c r="A24" s="23" t="s">
        <v>46</v>
      </c>
      <c r="C24" s="16" t="s">
        <v>172</v>
      </c>
      <c r="E24" s="15">
        <v>500000</v>
      </c>
      <c r="G24" s="15">
        <v>4200</v>
      </c>
      <c r="I24" s="15">
        <v>2100000000</v>
      </c>
      <c r="K24" s="15">
        <v>-118099548</v>
      </c>
      <c r="M24" s="15">
        <v>1981900452</v>
      </c>
      <c r="O24" s="15">
        <v>2100000000</v>
      </c>
      <c r="Q24" s="15">
        <v>-118099548</v>
      </c>
      <c r="S24" s="15">
        <v>1981900452</v>
      </c>
    </row>
    <row r="25" spans="1:19" ht="18.75" x14ac:dyDescent="0.45">
      <c r="A25" s="23" t="s">
        <v>173</v>
      </c>
      <c r="C25" s="16" t="s">
        <v>174</v>
      </c>
      <c r="E25" s="15">
        <v>3778</v>
      </c>
      <c r="G25" s="15">
        <v>1180</v>
      </c>
      <c r="N25" s="16"/>
      <c r="O25" s="15">
        <v>4458040</v>
      </c>
      <c r="Q25" s="15">
        <v>0</v>
      </c>
      <c r="S25" s="15">
        <v>4458040</v>
      </c>
    </row>
    <row r="26" spans="1:19" ht="37.5" x14ac:dyDescent="0.45">
      <c r="A26" s="23" t="s">
        <v>49</v>
      </c>
      <c r="C26" s="16" t="s">
        <v>175</v>
      </c>
      <c r="E26" s="15">
        <v>3015000</v>
      </c>
      <c r="G26" s="15">
        <v>600</v>
      </c>
      <c r="I26" s="15">
        <v>1809000000</v>
      </c>
      <c r="K26" s="15">
        <v>-249885478</v>
      </c>
      <c r="M26" s="15">
        <v>1559114522</v>
      </c>
      <c r="O26" s="15">
        <v>1809000000</v>
      </c>
      <c r="Q26" s="15">
        <v>-249885478</v>
      </c>
      <c r="S26" s="15">
        <v>1559114522</v>
      </c>
    </row>
    <row r="27" spans="1:19" ht="37.5" x14ac:dyDescent="0.45">
      <c r="A27" s="23" t="s">
        <v>50</v>
      </c>
      <c r="C27" s="16" t="s">
        <v>176</v>
      </c>
      <c r="E27" s="15">
        <v>2222222</v>
      </c>
      <c r="G27" s="15">
        <v>200</v>
      </c>
      <c r="I27" s="15">
        <v>444444400</v>
      </c>
      <c r="K27" s="15">
        <v>-62070314</v>
      </c>
      <c r="M27" s="15">
        <v>382374086</v>
      </c>
      <c r="O27" s="15">
        <v>444444400</v>
      </c>
      <c r="Q27" s="15">
        <v>-62070314</v>
      </c>
      <c r="S27" s="15">
        <v>382374086</v>
      </c>
    </row>
    <row r="28" spans="1:19" ht="18.75" x14ac:dyDescent="0.45">
      <c r="A28" s="23" t="s">
        <v>51</v>
      </c>
      <c r="C28" s="16" t="s">
        <v>162</v>
      </c>
      <c r="E28" s="15">
        <v>225581</v>
      </c>
      <c r="G28" s="15">
        <v>4327</v>
      </c>
      <c r="I28" s="15">
        <v>976088987</v>
      </c>
      <c r="K28" s="15">
        <v>-91489408</v>
      </c>
      <c r="M28" s="15">
        <v>884599579</v>
      </c>
      <c r="O28" s="15">
        <v>976088987</v>
      </c>
      <c r="Q28" s="15">
        <v>-91489408</v>
      </c>
      <c r="S28" s="15">
        <v>884599579</v>
      </c>
    </row>
    <row r="29" spans="1:19" ht="37.5" x14ac:dyDescent="0.45">
      <c r="A29" s="23" t="s">
        <v>52</v>
      </c>
      <c r="C29" s="16" t="s">
        <v>177</v>
      </c>
      <c r="E29" s="15">
        <v>21292996</v>
      </c>
      <c r="G29" s="15">
        <v>110</v>
      </c>
      <c r="I29" s="15">
        <v>2342229560</v>
      </c>
      <c r="K29" s="15">
        <v>-319961578</v>
      </c>
      <c r="M29" s="15">
        <v>2022267982</v>
      </c>
      <c r="O29" s="15">
        <v>2342229560</v>
      </c>
      <c r="Q29" s="15">
        <v>-319961578</v>
      </c>
      <c r="S29" s="15">
        <v>2022267982</v>
      </c>
    </row>
    <row r="30" spans="1:19" ht="18.75" x14ac:dyDescent="0.45">
      <c r="A30" s="23" t="s">
        <v>55</v>
      </c>
      <c r="C30" s="16" t="s">
        <v>178</v>
      </c>
      <c r="E30" s="15">
        <v>2536000</v>
      </c>
      <c r="G30" s="15">
        <v>550</v>
      </c>
      <c r="I30" s="15">
        <v>1394800000</v>
      </c>
      <c r="K30" s="15">
        <v>-185531591</v>
      </c>
      <c r="M30" s="15">
        <v>1209268409</v>
      </c>
      <c r="O30" s="15">
        <v>1394800000</v>
      </c>
      <c r="Q30" s="15">
        <v>-185531591</v>
      </c>
      <c r="S30" s="15">
        <v>1209268409</v>
      </c>
    </row>
    <row r="31" spans="1:19" ht="18.75" x14ac:dyDescent="0.45">
      <c r="A31" s="23" t="s">
        <v>56</v>
      </c>
      <c r="C31" s="16" t="s">
        <v>176</v>
      </c>
      <c r="E31" s="15">
        <v>633663</v>
      </c>
      <c r="G31" s="15">
        <v>750</v>
      </c>
      <c r="I31" s="15">
        <v>475247250</v>
      </c>
      <c r="K31" s="15">
        <v>-66372185</v>
      </c>
      <c r="M31" s="15">
        <v>408875065</v>
      </c>
      <c r="O31" s="15">
        <v>475247250</v>
      </c>
      <c r="Q31" s="15">
        <v>-66372185</v>
      </c>
      <c r="S31" s="15">
        <v>408875065</v>
      </c>
    </row>
    <row r="32" spans="1:19" ht="18.75" x14ac:dyDescent="0.45">
      <c r="A32" s="23" t="s">
        <v>57</v>
      </c>
      <c r="C32" s="16" t="s">
        <v>179</v>
      </c>
      <c r="E32" s="15">
        <v>600000</v>
      </c>
      <c r="G32" s="15">
        <v>1256</v>
      </c>
      <c r="N32" s="16"/>
      <c r="O32" s="15">
        <v>753600000</v>
      </c>
      <c r="Q32" s="15">
        <v>-91194220</v>
      </c>
      <c r="S32" s="15">
        <v>662405780</v>
      </c>
    </row>
    <row r="33" spans="1:19" ht="18.75" x14ac:dyDescent="0.45">
      <c r="A33" s="23" t="s">
        <v>59</v>
      </c>
      <c r="C33" s="16" t="s">
        <v>180</v>
      </c>
      <c r="E33" s="15">
        <v>394653</v>
      </c>
      <c r="G33" s="15">
        <v>550</v>
      </c>
      <c r="I33" s="15">
        <v>217059150</v>
      </c>
      <c r="K33" s="15">
        <v>-29318416</v>
      </c>
      <c r="M33" s="15">
        <v>187740734</v>
      </c>
      <c r="O33" s="15">
        <v>217059150</v>
      </c>
      <c r="Q33" s="15">
        <v>-29318416</v>
      </c>
      <c r="S33" s="15">
        <v>187740734</v>
      </c>
    </row>
    <row r="34" spans="1:19" ht="18.75" x14ac:dyDescent="0.45">
      <c r="A34" s="23" t="s">
        <v>60</v>
      </c>
      <c r="C34" s="16" t="s">
        <v>5</v>
      </c>
      <c r="E34" s="15">
        <v>2856444</v>
      </c>
      <c r="G34" s="15">
        <v>690</v>
      </c>
      <c r="I34" s="15">
        <v>1970946360</v>
      </c>
      <c r="K34" s="15">
        <v>-244742589</v>
      </c>
      <c r="M34" s="15">
        <v>1726203771</v>
      </c>
      <c r="O34" s="15">
        <v>1970946360</v>
      </c>
      <c r="Q34" s="15">
        <v>-244742589</v>
      </c>
      <c r="S34" s="15">
        <v>1726203771</v>
      </c>
    </row>
    <row r="35" spans="1:19" ht="18.75" x14ac:dyDescent="0.45">
      <c r="A35" s="23" t="s">
        <v>61</v>
      </c>
      <c r="C35" s="16" t="s">
        <v>161</v>
      </c>
      <c r="E35" s="15">
        <v>34769288</v>
      </c>
      <c r="G35" s="15">
        <v>500</v>
      </c>
      <c r="I35" s="15">
        <v>17384644000</v>
      </c>
      <c r="K35" s="15">
        <v>-2427908443</v>
      </c>
      <c r="M35" s="15">
        <v>14956735557</v>
      </c>
      <c r="O35" s="15">
        <v>17384644000</v>
      </c>
      <c r="Q35" s="15">
        <v>-2427908443</v>
      </c>
      <c r="S35" s="15">
        <v>14956735557</v>
      </c>
    </row>
    <row r="36" spans="1:19" ht="18.75" x14ac:dyDescent="0.45">
      <c r="A36" s="23" t="s">
        <v>64</v>
      </c>
      <c r="C36" s="16" t="s">
        <v>178</v>
      </c>
      <c r="E36" s="15">
        <v>1300000</v>
      </c>
      <c r="G36" s="15">
        <v>11</v>
      </c>
      <c r="I36" s="15">
        <v>14300000</v>
      </c>
      <c r="K36" s="15">
        <v>-1902138</v>
      </c>
      <c r="M36" s="15">
        <v>12397862</v>
      </c>
      <c r="O36" s="15">
        <v>14300000</v>
      </c>
      <c r="Q36" s="15">
        <v>-1902138</v>
      </c>
      <c r="S36" s="15">
        <v>12397862</v>
      </c>
    </row>
    <row r="37" spans="1:19" ht="18.75" x14ac:dyDescent="0.45">
      <c r="A37" s="23" t="s">
        <v>67</v>
      </c>
      <c r="C37" s="16" t="s">
        <v>181</v>
      </c>
      <c r="E37" s="15">
        <v>20042105</v>
      </c>
      <c r="G37" s="15">
        <v>900</v>
      </c>
      <c r="I37" s="15">
        <v>18037894500</v>
      </c>
      <c r="K37" s="15">
        <v>-2519140245</v>
      </c>
      <c r="M37" s="15">
        <v>15518754255</v>
      </c>
      <c r="O37" s="15">
        <v>18037894500</v>
      </c>
      <c r="Q37" s="15">
        <v>-2519140245</v>
      </c>
      <c r="S37" s="15">
        <v>15518754255</v>
      </c>
    </row>
    <row r="38" spans="1:19" ht="18.75" x14ac:dyDescent="0.45">
      <c r="A38" s="23" t="s">
        <v>68</v>
      </c>
      <c r="C38" s="16" t="s">
        <v>176</v>
      </c>
      <c r="E38" s="15">
        <v>5650000</v>
      </c>
      <c r="G38" s="15">
        <v>2000</v>
      </c>
      <c r="I38" s="15">
        <v>11300000000</v>
      </c>
      <c r="K38" s="15">
        <v>-1578137890</v>
      </c>
      <c r="M38" s="15">
        <v>9721862110</v>
      </c>
      <c r="O38" s="15">
        <v>11300000000</v>
      </c>
      <c r="Q38" s="15">
        <v>-1578137890</v>
      </c>
      <c r="S38" s="15">
        <v>9721862110</v>
      </c>
    </row>
    <row r="39" spans="1:19" ht="18.75" x14ac:dyDescent="0.45">
      <c r="A39" s="23" t="s">
        <v>70</v>
      </c>
      <c r="C39" s="16" t="s">
        <v>182</v>
      </c>
      <c r="E39" s="15">
        <v>1200000</v>
      </c>
      <c r="G39" s="15">
        <v>11</v>
      </c>
      <c r="N39" s="16"/>
      <c r="O39" s="15">
        <v>13200000</v>
      </c>
      <c r="Q39" s="15">
        <v>-1555287</v>
      </c>
      <c r="S39" s="15">
        <v>11644713</v>
      </c>
    </row>
    <row r="40" spans="1:19" ht="18.75" x14ac:dyDescent="0.45">
      <c r="A40" s="23" t="s">
        <v>71</v>
      </c>
      <c r="C40" s="16" t="s">
        <v>161</v>
      </c>
      <c r="E40" s="15">
        <v>3725173</v>
      </c>
      <c r="G40" s="15">
        <v>180</v>
      </c>
      <c r="I40" s="15">
        <v>670531140</v>
      </c>
      <c r="K40" s="15">
        <v>-93645186</v>
      </c>
      <c r="M40" s="15">
        <v>576885954</v>
      </c>
      <c r="O40" s="15">
        <v>670531140</v>
      </c>
      <c r="Q40" s="15">
        <v>-93645186</v>
      </c>
      <c r="S40" s="15">
        <v>576885954</v>
      </c>
    </row>
    <row r="41" spans="1:19" ht="18.75" x14ac:dyDescent="0.45">
      <c r="A41" s="23" t="s">
        <v>72</v>
      </c>
      <c r="C41" s="16" t="s">
        <v>162</v>
      </c>
      <c r="E41" s="15">
        <v>447572</v>
      </c>
      <c r="G41" s="15">
        <v>7569</v>
      </c>
      <c r="I41" s="15">
        <v>3387672468</v>
      </c>
      <c r="K41" s="15">
        <v>-448871634</v>
      </c>
      <c r="M41" s="15">
        <v>2938800834</v>
      </c>
      <c r="O41" s="15">
        <v>3387672468</v>
      </c>
      <c r="Q41" s="15">
        <v>-448871634</v>
      </c>
      <c r="S41" s="15">
        <v>2938800834</v>
      </c>
    </row>
    <row r="42" spans="1:19" ht="18.75" x14ac:dyDescent="0.45">
      <c r="A42" s="23" t="s">
        <v>74</v>
      </c>
      <c r="C42" s="16" t="s">
        <v>175</v>
      </c>
      <c r="E42" s="15">
        <v>276932</v>
      </c>
      <c r="G42" s="15">
        <v>500</v>
      </c>
      <c r="I42" s="15">
        <v>138466000</v>
      </c>
      <c r="K42" s="15">
        <v>-19126945</v>
      </c>
      <c r="M42" s="15">
        <v>119339055</v>
      </c>
      <c r="O42" s="15">
        <v>138466000</v>
      </c>
      <c r="Q42" s="15">
        <v>-19126945</v>
      </c>
      <c r="S42" s="15">
        <v>119339055</v>
      </c>
    </row>
    <row r="43" spans="1:19" ht="18.75" x14ac:dyDescent="0.45">
      <c r="A43" s="23" t="s">
        <v>75</v>
      </c>
      <c r="C43" s="16" t="s">
        <v>183</v>
      </c>
      <c r="E43" s="15">
        <v>1897609</v>
      </c>
      <c r="G43" s="15">
        <v>1300</v>
      </c>
      <c r="N43" s="16"/>
      <c r="O43" s="15">
        <v>2466891700</v>
      </c>
      <c r="Q43" s="15">
        <v>0</v>
      </c>
      <c r="S43" s="15">
        <v>2466891700</v>
      </c>
    </row>
    <row r="44" spans="1:19" ht="18.75" x14ac:dyDescent="0.45">
      <c r="A44" s="23" t="s">
        <v>76</v>
      </c>
      <c r="C44" s="16" t="s">
        <v>169</v>
      </c>
      <c r="E44" s="15">
        <v>125000</v>
      </c>
      <c r="G44" s="15">
        <v>4500</v>
      </c>
      <c r="I44" s="15">
        <v>562500000</v>
      </c>
      <c r="K44" s="15">
        <v>-75400356</v>
      </c>
      <c r="M44" s="15">
        <v>487099644</v>
      </c>
      <c r="O44" s="15">
        <v>562500000</v>
      </c>
      <c r="Q44" s="15">
        <v>-75400356</v>
      </c>
      <c r="S44" s="15">
        <v>487099644</v>
      </c>
    </row>
    <row r="45" spans="1:19" ht="18.75" x14ac:dyDescent="0.45">
      <c r="A45" s="23" t="s">
        <v>77</v>
      </c>
      <c r="C45" s="16" t="s">
        <v>184</v>
      </c>
      <c r="E45" s="15">
        <v>1099665</v>
      </c>
      <c r="G45" s="15">
        <v>13200</v>
      </c>
      <c r="I45" s="15">
        <v>14515578000</v>
      </c>
      <c r="K45" s="15">
        <v>-1968068302</v>
      </c>
      <c r="M45" s="15">
        <v>12547509698</v>
      </c>
      <c r="O45" s="15">
        <v>14515578000</v>
      </c>
      <c r="Q45" s="15">
        <v>-1968068302</v>
      </c>
      <c r="S45" s="15">
        <v>12547509698</v>
      </c>
    </row>
    <row r="46" spans="1:19" ht="37.5" x14ac:dyDescent="0.45">
      <c r="A46" s="23" t="s">
        <v>85</v>
      </c>
      <c r="C46" s="16" t="s">
        <v>185</v>
      </c>
      <c r="E46" s="15">
        <v>1367223</v>
      </c>
      <c r="G46" s="15">
        <v>700</v>
      </c>
      <c r="I46" s="15">
        <v>957056100</v>
      </c>
      <c r="K46" s="15">
        <v>0</v>
      </c>
      <c r="M46" s="15">
        <v>957056100</v>
      </c>
      <c r="O46" s="15">
        <v>957056100</v>
      </c>
      <c r="Q46" s="15">
        <v>0</v>
      </c>
      <c r="S46" s="15">
        <v>957056100</v>
      </c>
    </row>
    <row r="47" spans="1:19" ht="18.75" x14ac:dyDescent="0.45">
      <c r="A47" s="23" t="s">
        <v>86</v>
      </c>
      <c r="C47" s="16" t="s">
        <v>175</v>
      </c>
      <c r="E47" s="15">
        <v>4679563</v>
      </c>
      <c r="G47" s="15">
        <v>2200</v>
      </c>
      <c r="I47" s="15">
        <v>10295038600</v>
      </c>
      <c r="K47" s="15">
        <v>-1422100964</v>
      </c>
      <c r="M47" s="15">
        <v>8872937636</v>
      </c>
      <c r="O47" s="15">
        <v>10295038600</v>
      </c>
      <c r="Q47" s="15">
        <v>-1422100964</v>
      </c>
      <c r="S47" s="15">
        <v>8872937636</v>
      </c>
    </row>
    <row r="48" spans="1:19" ht="18.75" x14ac:dyDescent="0.45">
      <c r="A48" s="18" t="s">
        <v>87</v>
      </c>
      <c r="I48" s="18">
        <f>SUM(I9:$I$47)</f>
        <v>104688620058</v>
      </c>
      <c r="K48" s="18">
        <f>SUM(K9:$K$47)</f>
        <v>-12804897364</v>
      </c>
      <c r="M48" s="18">
        <f>SUM(M9:$M$47)</f>
        <v>91883722694</v>
      </c>
      <c r="O48" s="18">
        <f>SUM(O9:$O$47)</f>
        <v>122170939887</v>
      </c>
      <c r="Q48" s="18">
        <f>SUM(Q9:$Q$47)</f>
        <v>-12911507157</v>
      </c>
      <c r="S48" s="18">
        <f>SUM(S9:$S$47)</f>
        <v>109259432730</v>
      </c>
    </row>
    <row r="49" spans="9:19" ht="18.75" x14ac:dyDescent="0.45">
      <c r="I49" s="20"/>
      <c r="K49" s="20"/>
      <c r="M49" s="20"/>
      <c r="O49" s="20"/>
      <c r="Q49" s="20"/>
      <c r="S49" s="20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Pouria Yasini</cp:lastModifiedBy>
  <dcterms:created xsi:type="dcterms:W3CDTF">2023-08-01T04:16:54Z</dcterms:created>
  <dcterms:modified xsi:type="dcterms:W3CDTF">2023-08-01T04:21:47Z</dcterms:modified>
</cp:coreProperties>
</file>