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2DAEC339-5DB1-45E5-BC0B-3E31DFC30F0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G10" i="15"/>
  <c r="E10" i="15"/>
  <c r="Q9" i="14"/>
  <c r="O9" i="14"/>
  <c r="M9" i="14"/>
  <c r="K9" i="14"/>
  <c r="I9" i="14"/>
  <c r="G9" i="14"/>
  <c r="E9" i="14"/>
  <c r="C9" i="14"/>
  <c r="U98" i="13"/>
  <c r="S98" i="13"/>
  <c r="Q98" i="13"/>
  <c r="O98" i="13"/>
  <c r="M98" i="13"/>
  <c r="K98" i="13"/>
  <c r="I98" i="13"/>
  <c r="G98" i="13"/>
  <c r="E98" i="13"/>
  <c r="C98" i="13"/>
  <c r="Q81" i="12"/>
  <c r="O81" i="12"/>
  <c r="M81" i="12"/>
  <c r="K81" i="12"/>
  <c r="I81" i="12"/>
  <c r="G81" i="12"/>
  <c r="E81" i="12"/>
  <c r="C81" i="12"/>
  <c r="Q44" i="11"/>
  <c r="O44" i="11"/>
  <c r="M44" i="11"/>
  <c r="K44" i="11"/>
  <c r="I44" i="11"/>
  <c r="G44" i="11"/>
  <c r="E44" i="11"/>
  <c r="C44" i="11"/>
  <c r="S10" i="10"/>
  <c r="Q10" i="10"/>
  <c r="O10" i="10"/>
  <c r="M10" i="10"/>
  <c r="K10" i="10"/>
  <c r="I10" i="10"/>
  <c r="S55" i="9"/>
  <c r="Q55" i="9"/>
  <c r="O55" i="9"/>
  <c r="M55" i="9"/>
  <c r="K55" i="9"/>
  <c r="I55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1" i="2"/>
  <c r="U81" i="2"/>
  <c r="S81" i="2"/>
  <c r="Q81" i="2"/>
  <c r="O81" i="2"/>
  <c r="M81" i="2"/>
  <c r="L81" i="2"/>
  <c r="J81" i="2"/>
  <c r="I81" i="2"/>
  <c r="G81" i="2"/>
  <c r="E81" i="2"/>
  <c r="C81" i="2"/>
</calcChain>
</file>

<file path=xl/sharedStrings.xml><?xml version="1.0" encoding="utf-8"?>
<sst xmlns="http://schemas.openxmlformats.org/spreadsheetml/2006/main" count="661" uniqueCount="248">
  <si>
    <t>‫صندوق سرمايه ‌گذاري مشترك بورسيران</t>
  </si>
  <si>
    <t>‫صورت وضعیت پورتفوی</t>
  </si>
  <si>
    <t>‫برای ماه منتهی به 1402/05/31</t>
  </si>
  <si>
    <t>‫1- سرمایه گذاری ها</t>
  </si>
  <si>
    <t>‫1-1- سرمایه گذاری در سهام و حق تقدم سهام</t>
  </si>
  <si>
    <t>‫1402/04/31</t>
  </si>
  <si>
    <t>‫تغییرات طی دوره</t>
  </si>
  <si>
    <t>‫1402/05/31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</si>
  <si>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</si>
  <si>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</si>
  <si>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</si>
  <si>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</si>
  <si>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</si>
  <si>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</si>
  <si>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</si>
  <si>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</si>
  <si>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</si>
  <si>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‫اختيارخ شپنا-4350-1401/08/29</t>
  </si>
  <si>
    <t>‫اختيارخ شپنا-5350-1401/08/29</t>
  </si>
  <si>
    <t>‫اقتصاد نوين</t>
  </si>
  <si>
    <t>‫ايران خودرو</t>
  </si>
  <si>
    <t>‫ايران خودرو ديزل</t>
  </si>
  <si>
    <t>‫باما</t>
  </si>
  <si>
    <t>‫بانك خاورميانه</t>
  </si>
  <si>
    <t>‫بانك صادرات</t>
  </si>
  <si>
    <t>‫بانك ملت</t>
  </si>
  <si>
    <t>‫بانک سامان</t>
  </si>
  <si>
    <t>‫بيمه آسيا</t>
  </si>
  <si>
    <t>‫بين المللي توسعه ص. معادن غدير</t>
  </si>
  <si>
    <t>‫بیمه کوثر</t>
  </si>
  <si>
    <t>‫تامين سرمايه كيميا</t>
  </si>
  <si>
    <t>‫توسعه ساختمان</t>
  </si>
  <si>
    <t>‫داروسازي كاسپين</t>
  </si>
  <si>
    <t>‫ريل گردش ايرانيان</t>
  </si>
  <si>
    <t>‫زامياد</t>
  </si>
  <si>
    <t>‫س. الماس حكمت ايرانيان</t>
  </si>
  <si>
    <t>‫سايپا</t>
  </si>
  <si>
    <t>‫سرمايه گذاري البرز</t>
  </si>
  <si>
    <t>‫سرمايه گذاري تامين اجتماعي</t>
  </si>
  <si>
    <t>‫سرمايه گذاري توسعه صنعت وتجارت</t>
  </si>
  <si>
    <t>‫سرمايه گذاري سپه</t>
  </si>
  <si>
    <t>‫سرمايه گذاري سپه (تقدم)</t>
  </si>
  <si>
    <t>‫سرمايه گذاري غدير</t>
  </si>
  <si>
    <t>‫سرمايه گذاري پتروشيـمي</t>
  </si>
  <si>
    <t>‫سيمان آبيك</t>
  </si>
  <si>
    <t>‫سيمان اردستان</t>
  </si>
  <si>
    <t>‫سيمان فارس</t>
  </si>
  <si>
    <t>‫سيمان فارس و خوزستان</t>
  </si>
  <si>
    <t>‫سيمان هرمزگان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</si>
  <si>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</si>
  <si>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</si>
  <si>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</si>
  <si>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فروآلياژ ايران</t>
  </si>
  <si>
    <t>‫صنايع ماشين هاي اداري ايران</t>
  </si>
  <si>
    <t>‫صنايع پتروشيمي تخت جمشيد</t>
  </si>
  <si>
    <t>‫صنايع پتروشيمي خليج فارس</t>
  </si>
  <si>
    <t>‫صنعتي بارز</t>
  </si>
  <si>
    <t>‫صنعتي سپاهان</t>
  </si>
  <si>
    <t>‫صنعتي مينو</t>
  </si>
  <si>
    <t>‫غلتك سازان سپاهان</t>
  </si>
  <si>
    <t>‫فولاد اميركبير</t>
  </si>
  <si>
    <t>‫فولاد كاوه</t>
  </si>
  <si>
    <t>‫فولاد مباركه</t>
  </si>
  <si>
    <t>‫قند اصفهان</t>
  </si>
  <si>
    <t>‫قند مرودشت</t>
  </si>
  <si>
    <t>‫مخابرات</t>
  </si>
  <si>
    <t>‫ملي مس</t>
  </si>
  <si>
    <t>‫مپنا</t>
  </si>
  <si>
    <t>‫نفت اصفهان</t>
  </si>
  <si>
    <t>‫نفت بندر عباس</t>
  </si>
  <si>
    <t>‫نفت تهران</t>
  </si>
  <si>
    <t>‫نيرو محركه</t>
  </si>
  <si>
    <t>‫پارس توشه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</si>
  <si>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</si>
  <si>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</si>
  <si>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</si>
  <si>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</si>
  <si>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شيراز</t>
  </si>
  <si>
    <t>‫پتروشيمي نوري</t>
  </si>
  <si>
    <t>‫پتروشيمی پردیس</t>
  </si>
  <si>
    <t>‫پتروشیمی تامین</t>
  </si>
  <si>
    <t>‫پخش البرز</t>
  </si>
  <si>
    <t>‫پلاسكوكار</t>
  </si>
  <si>
    <t>‫گ.س.وت.ص.پتروشيمي خليج فارس</t>
  </si>
  <si>
    <t>‫گروه توسعه مالي مهر آيندگان - (نماد قدیمی حذف شده)</t>
  </si>
  <si>
    <t>‫گروه توسعه مالي مهرآيندگان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</si>
  <si>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</si>
  <si>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</si>
  <si>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</si>
  <si>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</si>
  <si>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</si>
  <si>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</si>
  <si>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</si>
  <si>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</si>
  <si>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</si>
  <si>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</si>
  <si>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</si>
  <si>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</si>
  <si>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</si>
  <si>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</si>
  <si>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</si>
  <si>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</si>
  <si>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</si>
  <si>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</si>
  <si>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</si>
  <si>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</si>
  <si>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</si>
  <si>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</si>
  <si>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</si>
  <si>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</si>
  <si>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</si>
  <si>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</si>
  <si>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</si>
  <si>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</si>
  <si>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</si>
  <si>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</si>
  <si>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</si>
  <si>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</si>
  <si>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</si>
  <si>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</si>
  <si>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</si>
  <si>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</si>
  <si>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</si>
  <si>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</si>
  <si>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</si>
  <si>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</si>
  <si>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</si>
  <si>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</si>
  <si>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</si>
  <si>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</si>
  <si>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</si>
  <si>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</si>
  <si>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</si>
  <si>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</si>
  <si>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</si>
  <si>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</si>
  <si>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</si>
  <si>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</si>
  <si>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</si>
  <si>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</si>
  <si>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</si>
  <si>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</si>
  <si>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</si>
  <si>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</si>
  <si>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</si>
  <si>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</si>
  <si>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</si>
  <si>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</si>
  <si>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</si>
  <si>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</si>
  <si>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</si>
  <si>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</si>
  <si>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</si>
  <si>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</si>
  <si>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</si>
  <si>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</si>
  <si>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</si>
  <si>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</si>
  <si>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</si>
  <si>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</si>
  <si>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</si>
  <si>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</si>
  <si>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</si>
  <si>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‫1402/03/31</t>
  </si>
  <si>
    <t>‫1402/04/26</t>
  </si>
  <si>
    <t>‫تامين سرمايه بانك ملت</t>
  </si>
  <si>
    <t>‫1402/01/09</t>
  </si>
  <si>
    <t>‫1402/03/08</t>
  </si>
  <si>
    <t>‫داروسازي دانا</t>
  </si>
  <si>
    <t>‫1402/02/07</t>
  </si>
  <si>
    <t>‫1402/04/17</t>
  </si>
  <si>
    <t>‫1402/01/31</t>
  </si>
  <si>
    <t>‫1402/05/11</t>
  </si>
  <si>
    <t>‫1402/04/04</t>
  </si>
  <si>
    <t>‫1402/04/12</t>
  </si>
  <si>
    <t>‫سيمرغ</t>
  </si>
  <si>
    <t>‫1402/01/30</t>
  </si>
  <si>
    <t>‫1402/04/25</t>
  </si>
  <si>
    <t>‫1402/04/28</t>
  </si>
  <si>
    <t>‫1402/04/22</t>
  </si>
  <si>
    <t>‫1402/04/15</t>
  </si>
  <si>
    <t>‫1402/03/23</t>
  </si>
  <si>
    <t>‫1402/04/19</t>
  </si>
  <si>
    <t>‫1402/04/30</t>
  </si>
  <si>
    <t>‫1402/03/17</t>
  </si>
  <si>
    <t>‫1402/03/22</t>
  </si>
  <si>
    <t>‫1402/04/20</t>
  </si>
  <si>
    <t>‫1402/02/31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</si>
  <si>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</si>
  <si>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</si>
  <si>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</si>
  <si>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</si>
  <si>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</si>
  <si>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</si>
  <si>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‫1402/05/01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</si>
  <si>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</si>
  <si>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</si>
  <si>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</si>
  <si>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</si>
  <si>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</si>
  <si>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‫اعتلاء البرز</t>
  </si>
  <si>
    <t>‫بانک رسالت</t>
  </si>
  <si>
    <t>‫بيمه پارسيان</t>
  </si>
  <si>
    <t>‫تامين سرمايه كيميا- (نماد قدیمی حذف شده)</t>
  </si>
  <si>
    <t>‫تجلي توسعه معادن و فلزات</t>
  </si>
  <si>
    <t>‫توسعه و عمران اميد</t>
  </si>
  <si>
    <t>‫داروپخش</t>
  </si>
  <si>
    <t>‫سرمايه گذاري شفادارو</t>
  </si>
  <si>
    <t>‫سيمان اردبيل</t>
  </si>
  <si>
    <t>‫قند نيشابور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</si>
  <si>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</si>
  <si>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</si>
  <si>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</si>
  <si>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</si>
  <si>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</si>
  <si>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</si>
  <si>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</si>
  <si>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</si>
  <si>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</si>
  <si>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</si>
  <si>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</si>
  <si>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</si>
  <si>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</si>
  <si>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</si>
  <si>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</si>
  <si>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</si>
  <si>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</si>
  <si>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</si>
  <si>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</si>
  <si>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كوثر</t>
  </si>
  <si>
    <t>‫شركت سرمايه گذاري خوارزمي</t>
  </si>
  <si>
    <t>‫صنعت و معدن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</si>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</sst>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zoomScale="130" zoomScaleNormal="130" workbookViewId="0">
      <selection activeCell="P18" sqref="P18"/>
    </sheetView>
  </sheetViews>
  <sheetFormatPr defaultRowHeight="22.5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M13" sqref="M13"/>
    </sheetView>
  </sheetViews>
  <sheetFormatPr defaultRowHeight="22.5" x14ac:dyDescent="0.55000000000000004"/>
  <cols>
    <col min="1" max="1" width="19.85546875" style="5" bestFit="1" customWidth="1"/>
    <col min="2" max="2" width="1.42578125" style="5" customWidth="1"/>
    <col min="3" max="3" width="12.7109375" style="5" bestFit="1" customWidth="1"/>
    <col min="4" max="4" width="1.42578125" style="5" customWidth="1"/>
    <col min="5" max="5" width="10.5703125" style="5" bestFit="1" customWidth="1"/>
    <col min="6" max="6" width="1.42578125" style="5" customWidth="1"/>
    <col min="7" max="7" width="14.42578125" style="5" bestFit="1" customWidth="1"/>
    <col min="8" max="8" width="1.42578125" style="5" customWidth="1"/>
    <col min="9" max="9" width="8.140625" style="5" bestFit="1" customWidth="1"/>
    <col min="10" max="10" width="1.42578125" style="5" customWidth="1"/>
    <col min="11" max="11" width="9" style="5" bestFit="1" customWidth="1"/>
    <col min="12" max="12" width="1.42578125" style="5" customWidth="1"/>
    <col min="13" max="13" width="9.28515625" style="5" bestFit="1" customWidth="1"/>
    <col min="14" max="14" width="1.42578125" style="5" customWidth="1"/>
    <col min="15" max="15" width="10.140625" style="5" bestFit="1" customWidth="1"/>
    <col min="16" max="16" width="1.42578125" style="5" customWidth="1"/>
    <col min="17" max="17" width="9" style="5" bestFit="1" customWidth="1"/>
    <col min="18" max="18" width="1.42578125" style="5" customWidth="1"/>
    <col min="19" max="19" width="10.140625" style="5" bestFit="1" customWidth="1"/>
    <col min="20" max="16384" width="9.140625" style="5"/>
  </cols>
  <sheetData>
    <row r="1" spans="1:19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5" spans="1:19" ht="24" x14ac:dyDescent="0.55000000000000004">
      <c r="A5" s="6" t="s">
        <v>189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7" spans="1:19" ht="24" x14ac:dyDescent="0.55000000000000004">
      <c r="I7" s="7" t="s">
        <v>154</v>
      </c>
      <c r="J7" s="8"/>
      <c r="K7" s="8"/>
      <c r="L7" s="8"/>
      <c r="M7" s="8"/>
      <c r="O7" s="7" t="s">
        <v>7</v>
      </c>
      <c r="P7" s="8"/>
      <c r="Q7" s="8"/>
      <c r="R7" s="8"/>
      <c r="S7" s="8"/>
    </row>
    <row r="8" spans="1:19" ht="72" x14ac:dyDescent="0.55000000000000004">
      <c r="A8" s="24" t="s">
        <v>140</v>
      </c>
      <c r="C8" s="21" t="s">
        <v>190</v>
      </c>
      <c r="E8" s="21" t="s">
        <v>100</v>
      </c>
      <c r="G8" s="21" t="s">
        <v>117</v>
      </c>
      <c r="I8" s="21" t="s">
        <v>191</v>
      </c>
      <c r="K8" s="21" t="s">
        <v>159</v>
      </c>
      <c r="M8" s="21" t="s">
        <v>192</v>
      </c>
      <c r="O8" s="21" t="s">
        <v>191</v>
      </c>
      <c r="Q8" s="21" t="s">
        <v>159</v>
      </c>
      <c r="S8" s="21" t="s">
        <v>192</v>
      </c>
    </row>
    <row r="9" spans="1:19" ht="67.5" x14ac:dyDescent="0.55000000000000004">
      <c r="A9" s="22" t="s">
        <v>193</v>
      </c>
      <c r="C9" s="15" t="s">
        <v>194</v>
      </c>
      <c r="E9" s="15" t="s">
        <v>195</v>
      </c>
      <c r="G9" s="15" t="s">
        <v>125</v>
      </c>
      <c r="N9" s="15"/>
      <c r="O9" s="14">
        <v>136744</v>
      </c>
      <c r="Q9" s="14">
        <v>0</v>
      </c>
      <c r="S9" s="14">
        <v>136744</v>
      </c>
    </row>
    <row r="10" spans="1:19" x14ac:dyDescent="0.55000000000000004">
      <c r="A10" s="17" t="s">
        <v>87</v>
      </c>
      <c r="I10" s="17">
        <f>SUM(I9:$I$9)</f>
        <v>0</v>
      </c>
      <c r="K10" s="17">
        <f>SUM(K9:$K$9)</f>
        <v>0</v>
      </c>
      <c r="M10" s="17">
        <f>SUM(M9:$M$9)</f>
        <v>0</v>
      </c>
      <c r="O10" s="17">
        <f>SUM(O9:$O$9)</f>
        <v>136744</v>
      </c>
      <c r="Q10" s="17">
        <f>SUM(Q9:$Q$9)</f>
        <v>0</v>
      </c>
      <c r="S10" s="17">
        <f>SUM(S9:$S$9)</f>
        <v>136744</v>
      </c>
    </row>
    <row r="11" spans="1:19" x14ac:dyDescent="0.55000000000000004">
      <c r="I11" s="19"/>
      <c r="K11" s="19"/>
      <c r="M11" s="19"/>
      <c r="O11" s="19"/>
      <c r="Q11" s="19"/>
      <c r="S11" s="1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7"/>
  <sheetViews>
    <sheetView rightToLeft="1" workbookViewId="0">
      <selection activeCell="S8" sqref="S8"/>
    </sheetView>
  </sheetViews>
  <sheetFormatPr defaultRowHeight="22.5" x14ac:dyDescent="0.55000000000000004"/>
  <cols>
    <col min="1" max="1" width="24" style="5" bestFit="1" customWidth="1"/>
    <col min="2" max="2" width="1.42578125" style="5" customWidth="1"/>
    <col min="3" max="3" width="10.28515625" style="5" bestFit="1" customWidth="1"/>
    <col min="4" max="4" width="1.42578125" style="5" customWidth="1"/>
    <col min="5" max="5" width="16.42578125" style="5" bestFit="1" customWidth="1"/>
    <col min="6" max="6" width="1.42578125" style="5" customWidth="1"/>
    <col min="7" max="7" width="16.28515625" style="5" bestFit="1" customWidth="1"/>
    <col min="8" max="8" width="1.42578125" style="5" customWidth="1"/>
    <col min="9" max="9" width="19.7109375" style="5" bestFit="1" customWidth="1"/>
    <col min="10" max="10" width="1.42578125" style="5" customWidth="1"/>
    <col min="11" max="11" width="14.5703125" style="5" bestFit="1" customWidth="1"/>
    <col min="12" max="12" width="1.42578125" style="5" customWidth="1"/>
    <col min="13" max="13" width="20.85546875" style="5" bestFit="1" customWidth="1"/>
    <col min="14" max="14" width="1.42578125" style="5" customWidth="1"/>
    <col min="15" max="15" width="21.140625" style="5" bestFit="1" customWidth="1"/>
    <col min="16" max="16" width="1.42578125" style="5" customWidth="1"/>
    <col min="17" max="17" width="19.7109375" style="5" bestFit="1" customWidth="1"/>
    <col min="18" max="16384" width="9.140625" style="5"/>
  </cols>
  <sheetData>
    <row r="1" spans="1:17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4" x14ac:dyDescent="0.55000000000000004">
      <c r="A5" s="6" t="s">
        <v>196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7" spans="1:17" ht="24" x14ac:dyDescent="0.55000000000000004">
      <c r="C7" s="7" t="s">
        <v>154</v>
      </c>
      <c r="D7" s="8"/>
      <c r="E7" s="8"/>
      <c r="F7" s="8"/>
      <c r="G7" s="8"/>
      <c r="H7" s="8"/>
      <c r="I7" s="8"/>
      <c r="K7" s="7" t="s">
        <v>7</v>
      </c>
      <c r="L7" s="8"/>
      <c r="M7" s="8"/>
      <c r="N7" s="8"/>
      <c r="O7" s="8"/>
      <c r="P7" s="8"/>
      <c r="Q7" s="8"/>
    </row>
    <row r="8" spans="1:17" ht="48" x14ac:dyDescent="0.55000000000000004">
      <c r="A8" s="24" t="s">
        <v>140</v>
      </c>
      <c r="C8" s="21" t="s">
        <v>9</v>
      </c>
      <c r="E8" s="21" t="s">
        <v>11</v>
      </c>
      <c r="G8" s="21" t="s">
        <v>197</v>
      </c>
      <c r="I8" s="21" t="s">
        <v>198</v>
      </c>
      <c r="K8" s="21" t="s">
        <v>9</v>
      </c>
      <c r="M8" s="21" t="s">
        <v>11</v>
      </c>
      <c r="O8" s="21" t="s">
        <v>197</v>
      </c>
      <c r="Q8" s="21" t="s">
        <v>198</v>
      </c>
    </row>
    <row r="9" spans="1:17" x14ac:dyDescent="0.55000000000000004">
      <c r="A9" s="22" t="s">
        <v>199</v>
      </c>
      <c r="J9" s="15"/>
      <c r="K9" s="14">
        <v>3000000</v>
      </c>
      <c r="M9" s="14">
        <v>6469798782</v>
      </c>
      <c r="O9" s="14">
        <v>5957361620</v>
      </c>
      <c r="Q9" s="14">
        <v>512437162</v>
      </c>
    </row>
    <row r="10" spans="1:17" x14ac:dyDescent="0.55000000000000004">
      <c r="A10" s="22" t="s">
        <v>200</v>
      </c>
      <c r="J10" s="15"/>
      <c r="K10" s="14">
        <v>905000</v>
      </c>
      <c r="M10" s="14">
        <v>3481512093</v>
      </c>
      <c r="O10" s="14">
        <v>2907408684</v>
      </c>
      <c r="Q10" s="14">
        <v>574103409</v>
      </c>
    </row>
    <row r="11" spans="1:17" x14ac:dyDescent="0.55000000000000004">
      <c r="A11" s="22" t="s">
        <v>20</v>
      </c>
      <c r="J11" s="15"/>
      <c r="K11" s="14">
        <v>2830000</v>
      </c>
      <c r="M11" s="14">
        <v>11617065833</v>
      </c>
      <c r="O11" s="14">
        <v>9525796051</v>
      </c>
      <c r="Q11" s="14">
        <v>2091269782</v>
      </c>
    </row>
    <row r="12" spans="1:17" x14ac:dyDescent="0.55000000000000004">
      <c r="A12" s="22" t="s">
        <v>23</v>
      </c>
      <c r="J12" s="15"/>
      <c r="K12" s="14">
        <v>11950000</v>
      </c>
      <c r="M12" s="14">
        <v>59626801282</v>
      </c>
      <c r="O12" s="14">
        <v>54286026082</v>
      </c>
      <c r="Q12" s="14">
        <v>5340775200</v>
      </c>
    </row>
    <row r="13" spans="1:17" x14ac:dyDescent="0.55000000000000004">
      <c r="A13" s="22" t="s">
        <v>25</v>
      </c>
      <c r="J13" s="15"/>
      <c r="K13" s="14">
        <v>13300000</v>
      </c>
      <c r="M13" s="14">
        <v>65503679984</v>
      </c>
      <c r="O13" s="14">
        <v>44386990678</v>
      </c>
      <c r="Q13" s="14">
        <v>21116689306</v>
      </c>
    </row>
    <row r="14" spans="1:17" x14ac:dyDescent="0.55000000000000004">
      <c r="A14" s="22" t="s">
        <v>201</v>
      </c>
      <c r="J14" s="15"/>
      <c r="K14" s="14">
        <v>38555</v>
      </c>
      <c r="M14" s="14">
        <v>535408604</v>
      </c>
      <c r="O14" s="14">
        <v>440638579</v>
      </c>
      <c r="Q14" s="14">
        <v>94770025</v>
      </c>
    </row>
    <row r="15" spans="1:17" x14ac:dyDescent="0.55000000000000004">
      <c r="A15" s="22" t="s">
        <v>27</v>
      </c>
      <c r="J15" s="15"/>
      <c r="K15" s="14">
        <v>2000000</v>
      </c>
      <c r="M15" s="14">
        <v>6302458101</v>
      </c>
      <c r="O15" s="14">
        <v>5564691065</v>
      </c>
      <c r="Q15" s="14">
        <v>737767036</v>
      </c>
    </row>
    <row r="16" spans="1:17" x14ac:dyDescent="0.55000000000000004">
      <c r="A16" s="22" t="s">
        <v>202</v>
      </c>
      <c r="J16" s="15"/>
      <c r="K16" s="14">
        <v>2000000</v>
      </c>
      <c r="M16" s="14">
        <v>9847092889</v>
      </c>
      <c r="O16" s="14">
        <v>8223165925</v>
      </c>
      <c r="Q16" s="14">
        <v>1623926964</v>
      </c>
    </row>
    <row r="17" spans="1:17" x14ac:dyDescent="0.55000000000000004">
      <c r="A17" s="22" t="s">
        <v>165</v>
      </c>
      <c r="J17" s="15"/>
      <c r="K17" s="14">
        <v>1755166</v>
      </c>
      <c r="M17" s="14">
        <v>5565175306</v>
      </c>
      <c r="O17" s="14">
        <v>4294998028</v>
      </c>
      <c r="Q17" s="14">
        <v>1270177278</v>
      </c>
    </row>
    <row r="18" spans="1:17" ht="67.5" x14ac:dyDescent="0.55000000000000004">
      <c r="A18" s="22" t="s">
        <v>203</v>
      </c>
      <c r="J18" s="15"/>
      <c r="K18" s="14">
        <v>70247</v>
      </c>
      <c r="M18" s="14">
        <v>70310779</v>
      </c>
      <c r="O18" s="14">
        <v>70310779</v>
      </c>
      <c r="Q18" s="14">
        <v>0</v>
      </c>
    </row>
    <row r="19" spans="1:17" ht="45" x14ac:dyDescent="0.55000000000000004">
      <c r="A19" s="22" t="s">
        <v>204</v>
      </c>
      <c r="J19" s="15"/>
      <c r="K19" s="14">
        <v>17480000</v>
      </c>
      <c r="M19" s="14">
        <v>29536533479</v>
      </c>
      <c r="O19" s="14">
        <v>29466652324</v>
      </c>
      <c r="Q19" s="14">
        <v>69881155</v>
      </c>
    </row>
    <row r="20" spans="1:17" x14ac:dyDescent="0.55000000000000004">
      <c r="A20" s="22" t="s">
        <v>205</v>
      </c>
      <c r="J20" s="15"/>
      <c r="K20" s="14">
        <v>1600000</v>
      </c>
      <c r="M20" s="14">
        <v>4449416565</v>
      </c>
      <c r="O20" s="14">
        <v>5227839094</v>
      </c>
      <c r="Q20" s="14">
        <v>-778422529</v>
      </c>
    </row>
    <row r="21" spans="1:17" x14ac:dyDescent="0.55000000000000004">
      <c r="A21" s="22" t="s">
        <v>168</v>
      </c>
      <c r="J21" s="15"/>
      <c r="K21" s="14">
        <v>141057</v>
      </c>
      <c r="M21" s="14">
        <v>6747243749</v>
      </c>
      <c r="O21" s="14">
        <v>5263620693</v>
      </c>
      <c r="Q21" s="14">
        <v>1483623056</v>
      </c>
    </row>
    <row r="22" spans="1:17" x14ac:dyDescent="0.55000000000000004">
      <c r="A22" s="22" t="s">
        <v>206</v>
      </c>
      <c r="J22" s="15"/>
      <c r="K22" s="14">
        <v>82000</v>
      </c>
      <c r="M22" s="14">
        <v>3341996100</v>
      </c>
      <c r="O22" s="14">
        <v>3242925463</v>
      </c>
      <c r="Q22" s="14">
        <v>99070637</v>
      </c>
    </row>
    <row r="23" spans="1:17" x14ac:dyDescent="0.55000000000000004">
      <c r="A23" s="22" t="s">
        <v>34</v>
      </c>
      <c r="C23" s="14">
        <v>390000</v>
      </c>
      <c r="E23" s="14">
        <v>3159687346</v>
      </c>
      <c r="G23" s="14">
        <v>2979503666</v>
      </c>
      <c r="I23" s="14">
        <v>180183680</v>
      </c>
      <c r="K23" s="14">
        <v>390000</v>
      </c>
      <c r="M23" s="14">
        <v>3159687346</v>
      </c>
      <c r="O23" s="14">
        <v>2979503666</v>
      </c>
      <c r="Q23" s="14">
        <v>180183680</v>
      </c>
    </row>
    <row r="24" spans="1:17" x14ac:dyDescent="0.55000000000000004">
      <c r="A24" s="22" t="s">
        <v>36</v>
      </c>
      <c r="J24" s="15"/>
      <c r="K24" s="14">
        <v>1400000</v>
      </c>
      <c r="M24" s="14">
        <v>4556226903</v>
      </c>
      <c r="O24" s="14">
        <v>3821259419</v>
      </c>
      <c r="Q24" s="14">
        <v>734967484</v>
      </c>
    </row>
    <row r="25" spans="1:17" ht="45" x14ac:dyDescent="0.55000000000000004">
      <c r="A25" s="22" t="s">
        <v>39</v>
      </c>
      <c r="J25" s="15"/>
      <c r="K25" s="14">
        <v>3150000</v>
      </c>
      <c r="M25" s="14">
        <v>8457526582</v>
      </c>
      <c r="O25" s="14">
        <v>6550067392</v>
      </c>
      <c r="Q25" s="14">
        <v>1907459190</v>
      </c>
    </row>
    <row r="26" spans="1:17" x14ac:dyDescent="0.55000000000000004">
      <c r="A26" s="22" t="s">
        <v>207</v>
      </c>
      <c r="J26" s="15"/>
      <c r="K26" s="14">
        <v>830558</v>
      </c>
      <c r="M26" s="14">
        <v>16763510805</v>
      </c>
      <c r="O26" s="14">
        <v>14727727256</v>
      </c>
      <c r="Q26" s="14">
        <v>2035783549</v>
      </c>
    </row>
    <row r="27" spans="1:17" x14ac:dyDescent="0.55000000000000004">
      <c r="A27" s="22" t="s">
        <v>208</v>
      </c>
      <c r="J27" s="15"/>
      <c r="K27" s="14">
        <v>162650</v>
      </c>
      <c r="M27" s="14">
        <v>7544915995</v>
      </c>
      <c r="O27" s="14">
        <v>7393838912</v>
      </c>
      <c r="Q27" s="14">
        <v>151077083</v>
      </c>
    </row>
    <row r="28" spans="1:17" x14ac:dyDescent="0.55000000000000004">
      <c r="A28" s="22" t="s">
        <v>175</v>
      </c>
      <c r="J28" s="15"/>
      <c r="K28" s="14">
        <v>3778</v>
      </c>
      <c r="M28" s="14">
        <v>107919446</v>
      </c>
      <c r="O28" s="14">
        <v>125845417</v>
      </c>
      <c r="Q28" s="14">
        <v>-17925971</v>
      </c>
    </row>
    <row r="29" spans="1:17" ht="45" x14ac:dyDescent="0.55000000000000004">
      <c r="A29" s="22" t="s">
        <v>55</v>
      </c>
      <c r="J29" s="15"/>
      <c r="K29" s="14">
        <v>7100000</v>
      </c>
      <c r="M29" s="14">
        <v>96732770732</v>
      </c>
      <c r="O29" s="14">
        <v>77056300812</v>
      </c>
      <c r="Q29" s="14">
        <v>19676469920</v>
      </c>
    </row>
    <row r="30" spans="1:17" x14ac:dyDescent="0.55000000000000004">
      <c r="A30" s="22" t="s">
        <v>62</v>
      </c>
      <c r="J30" s="15"/>
      <c r="K30" s="14">
        <v>27938375</v>
      </c>
      <c r="M30" s="14">
        <v>175718353353</v>
      </c>
      <c r="O30" s="14">
        <v>162526134732</v>
      </c>
      <c r="Q30" s="14">
        <v>13192218621</v>
      </c>
    </row>
    <row r="31" spans="1:17" x14ac:dyDescent="0.55000000000000004">
      <c r="A31" s="22" t="s">
        <v>209</v>
      </c>
      <c r="J31" s="15"/>
      <c r="K31" s="14">
        <v>4264916</v>
      </c>
      <c r="M31" s="14">
        <v>11456646109</v>
      </c>
      <c r="O31" s="14">
        <v>11170445149</v>
      </c>
      <c r="Q31" s="14">
        <v>286200960</v>
      </c>
    </row>
    <row r="32" spans="1:17" x14ac:dyDescent="0.55000000000000004">
      <c r="A32" s="22" t="s">
        <v>210</v>
      </c>
      <c r="J32" s="15"/>
      <c r="K32" s="14">
        <v>700000</v>
      </c>
      <c r="M32" s="14">
        <v>12344360649</v>
      </c>
      <c r="O32" s="14">
        <v>8763216199</v>
      </c>
      <c r="Q32" s="14">
        <v>3581144450</v>
      </c>
    </row>
    <row r="33" spans="1:17" ht="45" x14ac:dyDescent="0.55000000000000004">
      <c r="A33" s="22" t="s">
        <v>211</v>
      </c>
      <c r="J33" s="15"/>
      <c r="K33" s="14">
        <v>700000</v>
      </c>
      <c r="M33" s="14">
        <v>3732777672</v>
      </c>
      <c r="O33" s="14">
        <v>3607398245</v>
      </c>
      <c r="Q33" s="14">
        <v>125379427</v>
      </c>
    </row>
    <row r="34" spans="1:17" ht="67.5" x14ac:dyDescent="0.55000000000000004">
      <c r="A34" s="22" t="s">
        <v>212</v>
      </c>
      <c r="J34" s="15"/>
      <c r="K34" s="14">
        <v>1015000</v>
      </c>
      <c r="M34" s="14">
        <v>6139264777</v>
      </c>
      <c r="O34" s="14">
        <v>6139264777</v>
      </c>
      <c r="Q34" s="14">
        <v>0</v>
      </c>
    </row>
    <row r="35" spans="1:17" x14ac:dyDescent="0.55000000000000004">
      <c r="A35" s="22" t="s">
        <v>213</v>
      </c>
      <c r="J35" s="15"/>
      <c r="K35" s="14">
        <v>450829</v>
      </c>
      <c r="M35" s="14">
        <v>2043796681</v>
      </c>
      <c r="O35" s="14">
        <v>2025041020</v>
      </c>
      <c r="Q35" s="14">
        <v>18755661</v>
      </c>
    </row>
    <row r="36" spans="1:17" x14ac:dyDescent="0.55000000000000004">
      <c r="A36" s="22" t="s">
        <v>214</v>
      </c>
      <c r="J36" s="15"/>
      <c r="K36" s="14">
        <v>2753455</v>
      </c>
      <c r="M36" s="14">
        <v>15933796099</v>
      </c>
      <c r="O36" s="14">
        <v>11455070257</v>
      </c>
      <c r="Q36" s="14">
        <v>4478725842</v>
      </c>
    </row>
    <row r="37" spans="1:17" x14ac:dyDescent="0.55000000000000004">
      <c r="A37" s="22" t="s">
        <v>66</v>
      </c>
      <c r="J37" s="15"/>
      <c r="K37" s="14">
        <v>44634532</v>
      </c>
      <c r="M37" s="14">
        <v>348041693217</v>
      </c>
      <c r="O37" s="14">
        <v>330240246132</v>
      </c>
      <c r="Q37" s="14">
        <v>17801447085</v>
      </c>
    </row>
    <row r="38" spans="1:17" x14ac:dyDescent="0.55000000000000004">
      <c r="A38" s="22" t="s">
        <v>215</v>
      </c>
      <c r="J38" s="15"/>
      <c r="K38" s="14">
        <v>88000</v>
      </c>
      <c r="M38" s="14">
        <v>1532089527</v>
      </c>
      <c r="O38" s="14">
        <v>1426317251</v>
      </c>
      <c r="Q38" s="14">
        <v>105772276</v>
      </c>
    </row>
    <row r="39" spans="1:17" x14ac:dyDescent="0.55000000000000004">
      <c r="A39" s="22" t="s">
        <v>216</v>
      </c>
      <c r="J39" s="15"/>
      <c r="K39" s="14">
        <v>180000</v>
      </c>
      <c r="M39" s="14">
        <v>9632015815</v>
      </c>
      <c r="O39" s="14">
        <v>8929785090</v>
      </c>
      <c r="Q39" s="14">
        <v>702230725</v>
      </c>
    </row>
    <row r="40" spans="1:17" x14ac:dyDescent="0.55000000000000004">
      <c r="A40" s="22" t="s">
        <v>77</v>
      </c>
      <c r="J40" s="15"/>
      <c r="K40" s="14">
        <v>70000</v>
      </c>
      <c r="M40" s="14">
        <v>2241796484</v>
      </c>
      <c r="O40" s="14">
        <v>2229257729</v>
      </c>
      <c r="Q40" s="14">
        <v>12538755</v>
      </c>
    </row>
    <row r="41" spans="1:17" x14ac:dyDescent="0.55000000000000004">
      <c r="A41" s="22" t="s">
        <v>78</v>
      </c>
      <c r="J41" s="15"/>
      <c r="K41" s="14">
        <v>1177000</v>
      </c>
      <c r="M41" s="14">
        <v>162260956148</v>
      </c>
      <c r="O41" s="14">
        <v>151058161337</v>
      </c>
      <c r="Q41" s="14">
        <v>11202794811</v>
      </c>
    </row>
    <row r="42" spans="1:17" x14ac:dyDescent="0.55000000000000004">
      <c r="A42" s="22" t="s">
        <v>217</v>
      </c>
      <c r="J42" s="15"/>
      <c r="K42" s="14">
        <v>8250530</v>
      </c>
      <c r="M42" s="14">
        <v>22223056980</v>
      </c>
      <c r="O42" s="14">
        <v>16679932562</v>
      </c>
      <c r="Q42" s="14">
        <v>5543124418</v>
      </c>
    </row>
    <row r="43" spans="1:17" x14ac:dyDescent="0.55000000000000004">
      <c r="A43" s="22" t="s">
        <v>218</v>
      </c>
      <c r="J43" s="15"/>
      <c r="K43" s="14">
        <v>278677</v>
      </c>
      <c r="M43" s="14">
        <v>2790980199</v>
      </c>
      <c r="O43" s="14">
        <v>2055395540</v>
      </c>
      <c r="Q43" s="14">
        <v>735584659</v>
      </c>
    </row>
    <row r="44" spans="1:17" x14ac:dyDescent="0.55000000000000004">
      <c r="A44" s="17" t="s">
        <v>87</v>
      </c>
      <c r="C44" s="17">
        <f>SUM(C9:$C$43)</f>
        <v>390000</v>
      </c>
      <c r="E44" s="17">
        <f>SUM(E9:$E$43)</f>
        <v>3159687346</v>
      </c>
      <c r="G44" s="17">
        <f>SUM(G9:$G$43)</f>
        <v>2979503666</v>
      </c>
      <c r="I44" s="17">
        <f>SUM(I9:$I$43)</f>
        <v>180183680</v>
      </c>
      <c r="K44" s="17">
        <f>SUM(K9:$K$43)</f>
        <v>162690325</v>
      </c>
      <c r="M44" s="17">
        <f>SUM(M9:$M$43)</f>
        <v>1126508635065</v>
      </c>
      <c r="O44" s="17">
        <f>SUM(O9:$O$43)</f>
        <v>1009818633959</v>
      </c>
      <c r="Q44" s="17">
        <f>SUM(Q9:$Q$43)</f>
        <v>116690001106</v>
      </c>
    </row>
    <row r="45" spans="1:17" x14ac:dyDescent="0.55000000000000004">
      <c r="C45" s="19"/>
      <c r="E45" s="19"/>
      <c r="G45" s="19"/>
      <c r="I45" s="19"/>
      <c r="K45" s="19"/>
      <c r="M45" s="19"/>
      <c r="O45" s="19"/>
      <c r="Q45" s="19"/>
    </row>
    <row r="47" spans="1:17" x14ac:dyDescent="0.55000000000000004">
      <c r="A47" s="25" t="s">
        <v>219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7"/>
    </row>
  </sheetData>
  <mergeCells count="7">
    <mergeCell ref="A47:Q4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4"/>
  <sheetViews>
    <sheetView rightToLeft="1" workbookViewId="0">
      <selection activeCell="R8" sqref="R8"/>
    </sheetView>
  </sheetViews>
  <sheetFormatPr defaultRowHeight="22.5" x14ac:dyDescent="0.55000000000000004"/>
  <cols>
    <col min="1" max="1" width="26.7109375" style="5" bestFit="1" customWidth="1"/>
    <col min="2" max="2" width="1.42578125" style="5" customWidth="1"/>
    <col min="3" max="3" width="14.7109375" style="5" bestFit="1" customWidth="1"/>
    <col min="4" max="4" width="1.42578125" style="5" customWidth="1"/>
    <col min="5" max="5" width="21.140625" style="5" bestFit="1" customWidth="1"/>
    <col min="6" max="6" width="1.42578125" style="5" customWidth="1"/>
    <col min="7" max="7" width="21.28515625" style="5" bestFit="1" customWidth="1"/>
    <col min="8" max="8" width="1.42578125" style="5" customWidth="1"/>
    <col min="9" max="9" width="19.7109375" style="5" bestFit="1" customWidth="1"/>
    <col min="10" max="10" width="1.42578125" style="5" customWidth="1"/>
    <col min="11" max="11" width="14.7109375" style="5" bestFit="1" customWidth="1"/>
    <col min="12" max="12" width="1.42578125" style="5" customWidth="1"/>
    <col min="13" max="13" width="21.140625" style="5" bestFit="1" customWidth="1"/>
    <col min="14" max="14" width="1.42578125" style="5" customWidth="1"/>
    <col min="15" max="15" width="21" style="5" bestFit="1" customWidth="1"/>
    <col min="16" max="16" width="1.42578125" style="5" customWidth="1"/>
    <col min="17" max="17" width="20" style="5" bestFit="1" customWidth="1"/>
    <col min="18" max="16384" width="9.140625" style="5"/>
  </cols>
  <sheetData>
    <row r="1" spans="1:17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4" x14ac:dyDescent="0.55000000000000004">
      <c r="A5" s="6" t="s">
        <v>220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7" spans="1:17" ht="24" x14ac:dyDescent="0.55000000000000004">
      <c r="C7" s="7" t="s">
        <v>154</v>
      </c>
      <c r="D7" s="8"/>
      <c r="E7" s="8"/>
      <c r="F7" s="8"/>
      <c r="G7" s="8"/>
      <c r="H7" s="8"/>
      <c r="I7" s="8"/>
      <c r="K7" s="7" t="s">
        <v>7</v>
      </c>
      <c r="L7" s="8"/>
      <c r="M7" s="8"/>
      <c r="N7" s="8"/>
      <c r="O7" s="8"/>
      <c r="P7" s="8"/>
      <c r="Q7" s="8"/>
    </row>
    <row r="8" spans="1:17" ht="72" x14ac:dyDescent="0.55000000000000004">
      <c r="A8" s="24" t="s">
        <v>140</v>
      </c>
      <c r="C8" s="21" t="s">
        <v>9</v>
      </c>
      <c r="E8" s="21" t="s">
        <v>11</v>
      </c>
      <c r="G8" s="21" t="s">
        <v>197</v>
      </c>
      <c r="I8" s="21" t="s">
        <v>221</v>
      </c>
      <c r="K8" s="21" t="s">
        <v>9</v>
      </c>
      <c r="M8" s="21" t="s">
        <v>11</v>
      </c>
      <c r="O8" s="21" t="s">
        <v>197</v>
      </c>
      <c r="Q8" s="21" t="s">
        <v>221</v>
      </c>
    </row>
    <row r="9" spans="1:17" ht="45" x14ac:dyDescent="0.55000000000000004">
      <c r="A9" s="22" t="s">
        <v>17</v>
      </c>
      <c r="C9" s="14">
        <v>50000</v>
      </c>
      <c r="E9" s="14">
        <v>129966200</v>
      </c>
      <c r="G9" s="14">
        <v>129966200</v>
      </c>
      <c r="I9" s="14">
        <v>0</v>
      </c>
      <c r="K9" s="14">
        <v>50000</v>
      </c>
      <c r="M9" s="14">
        <v>129966200</v>
      </c>
      <c r="O9" s="14">
        <v>129966200</v>
      </c>
      <c r="Q9" s="14">
        <v>0</v>
      </c>
    </row>
    <row r="10" spans="1:17" ht="45" x14ac:dyDescent="0.55000000000000004">
      <c r="A10" s="22" t="s">
        <v>18</v>
      </c>
      <c r="C10" s="14">
        <v>60000</v>
      </c>
      <c r="E10" s="14">
        <v>98314432</v>
      </c>
      <c r="G10" s="14">
        <v>98314432</v>
      </c>
      <c r="I10" s="14">
        <v>0</v>
      </c>
      <c r="K10" s="14">
        <v>60000</v>
      </c>
      <c r="M10" s="14">
        <v>98314432</v>
      </c>
      <c r="O10" s="14">
        <v>98314432</v>
      </c>
      <c r="Q10" s="14">
        <v>0</v>
      </c>
    </row>
    <row r="11" spans="1:17" x14ac:dyDescent="0.55000000000000004">
      <c r="A11" s="22" t="s">
        <v>19</v>
      </c>
      <c r="C11" s="14">
        <v>5727148</v>
      </c>
      <c r="E11" s="14">
        <v>27668327341</v>
      </c>
      <c r="G11" s="14">
        <v>30315605575</v>
      </c>
      <c r="I11" s="14">
        <v>-2647278234</v>
      </c>
      <c r="K11" s="14">
        <v>5727148</v>
      </c>
      <c r="M11" s="14">
        <v>27668327341</v>
      </c>
      <c r="O11" s="14">
        <v>28555211564</v>
      </c>
      <c r="Q11" s="14">
        <v>-886884223</v>
      </c>
    </row>
    <row r="12" spans="1:17" x14ac:dyDescent="0.55000000000000004">
      <c r="A12" s="22" t="s">
        <v>20</v>
      </c>
      <c r="C12" s="14">
        <v>6000000</v>
      </c>
      <c r="E12" s="14">
        <v>14457463200</v>
      </c>
      <c r="G12" s="14">
        <v>15638394600</v>
      </c>
      <c r="I12" s="14">
        <v>-1180931400</v>
      </c>
      <c r="K12" s="14">
        <v>6000000</v>
      </c>
      <c r="M12" s="14">
        <v>14457463200</v>
      </c>
      <c r="O12" s="14">
        <v>20343458101</v>
      </c>
      <c r="Q12" s="14">
        <v>-5885994901</v>
      </c>
    </row>
    <row r="13" spans="1:17" x14ac:dyDescent="0.55000000000000004">
      <c r="A13" s="22" t="s">
        <v>21</v>
      </c>
      <c r="C13" s="14">
        <v>5100000</v>
      </c>
      <c r="E13" s="14">
        <v>17226687690</v>
      </c>
      <c r="G13" s="14">
        <v>22225367520</v>
      </c>
      <c r="I13" s="14">
        <v>-4998679830</v>
      </c>
      <c r="K13" s="14">
        <v>5100000</v>
      </c>
      <c r="M13" s="14">
        <v>17226687690</v>
      </c>
      <c r="O13" s="14">
        <v>27417545391</v>
      </c>
      <c r="Q13" s="14">
        <v>-10190857701</v>
      </c>
    </row>
    <row r="14" spans="1:17" x14ac:dyDescent="0.55000000000000004">
      <c r="A14" s="22" t="s">
        <v>22</v>
      </c>
      <c r="C14" s="14">
        <v>450000</v>
      </c>
      <c r="E14" s="14">
        <v>1750820265</v>
      </c>
      <c r="G14" s="14">
        <v>1963298452</v>
      </c>
      <c r="I14" s="14">
        <v>-212478187</v>
      </c>
      <c r="K14" s="14">
        <v>450000</v>
      </c>
      <c r="M14" s="14">
        <v>1750820265</v>
      </c>
      <c r="O14" s="14">
        <v>2064919501</v>
      </c>
      <c r="Q14" s="14">
        <v>-314099236</v>
      </c>
    </row>
    <row r="15" spans="1:17" x14ac:dyDescent="0.55000000000000004">
      <c r="A15" s="22" t="s">
        <v>23</v>
      </c>
      <c r="C15" s="14">
        <v>53000000</v>
      </c>
      <c r="E15" s="14">
        <v>192246287850</v>
      </c>
      <c r="G15" s="14">
        <v>194722466400</v>
      </c>
      <c r="I15" s="14">
        <v>-2476178550</v>
      </c>
      <c r="K15" s="14">
        <v>53000000</v>
      </c>
      <c r="M15" s="14">
        <v>192246287850</v>
      </c>
      <c r="O15" s="14">
        <v>169644573000</v>
      </c>
      <c r="Q15" s="14">
        <v>22601714850</v>
      </c>
    </row>
    <row r="16" spans="1:17" x14ac:dyDescent="0.55000000000000004">
      <c r="A16" s="22" t="s">
        <v>24</v>
      </c>
      <c r="C16" s="14">
        <v>5655000</v>
      </c>
      <c r="E16" s="14">
        <v>10927909746</v>
      </c>
      <c r="G16" s="14">
        <v>11208977383</v>
      </c>
      <c r="I16" s="14">
        <v>-281067637</v>
      </c>
      <c r="K16" s="14">
        <v>5655000</v>
      </c>
      <c r="M16" s="14">
        <v>10927909746</v>
      </c>
      <c r="O16" s="14">
        <v>13320865809</v>
      </c>
      <c r="Q16" s="14">
        <v>-2392956063</v>
      </c>
    </row>
    <row r="17" spans="1:17" x14ac:dyDescent="0.55000000000000004">
      <c r="A17" s="22" t="s">
        <v>25</v>
      </c>
      <c r="C17" s="14">
        <v>63514487</v>
      </c>
      <c r="E17" s="14">
        <v>277232704348</v>
      </c>
      <c r="G17" s="14">
        <v>274202148710</v>
      </c>
      <c r="I17" s="14">
        <v>3030555638</v>
      </c>
      <c r="K17" s="14">
        <v>63514487</v>
      </c>
      <c r="M17" s="14">
        <v>277232704348</v>
      </c>
      <c r="O17" s="14">
        <v>213843582243</v>
      </c>
      <c r="Q17" s="14">
        <v>63389122105</v>
      </c>
    </row>
    <row r="18" spans="1:17" x14ac:dyDescent="0.55000000000000004">
      <c r="A18" s="22" t="s">
        <v>26</v>
      </c>
      <c r="C18" s="14">
        <v>1143856</v>
      </c>
      <c r="E18" s="14">
        <v>3353160618</v>
      </c>
      <c r="G18" s="14">
        <v>3734072387</v>
      </c>
      <c r="I18" s="14">
        <v>-380911769</v>
      </c>
      <c r="K18" s="14">
        <v>1143856</v>
      </c>
      <c r="M18" s="14">
        <v>3353160618</v>
      </c>
      <c r="O18" s="14">
        <v>3240592662</v>
      </c>
      <c r="Q18" s="14">
        <v>112567956</v>
      </c>
    </row>
    <row r="19" spans="1:17" x14ac:dyDescent="0.55000000000000004">
      <c r="A19" s="22" t="s">
        <v>27</v>
      </c>
      <c r="C19" s="14">
        <v>6000000</v>
      </c>
      <c r="E19" s="14">
        <v>11189026800</v>
      </c>
      <c r="G19" s="14">
        <v>11302348500</v>
      </c>
      <c r="I19" s="14">
        <v>-113321700</v>
      </c>
      <c r="K19" s="14">
        <v>6000000</v>
      </c>
      <c r="M19" s="14">
        <v>11189026800</v>
      </c>
      <c r="O19" s="14">
        <v>16807245114</v>
      </c>
      <c r="Q19" s="14">
        <v>-5618218314</v>
      </c>
    </row>
    <row r="20" spans="1:17" ht="45" x14ac:dyDescent="0.55000000000000004">
      <c r="A20" s="22" t="s">
        <v>28</v>
      </c>
      <c r="C20" s="14">
        <v>1082861</v>
      </c>
      <c r="E20" s="14">
        <v>14499350151</v>
      </c>
      <c r="G20" s="14">
        <v>13528946274</v>
      </c>
      <c r="I20" s="14">
        <v>970403877</v>
      </c>
      <c r="K20" s="14">
        <v>1082861</v>
      </c>
      <c r="M20" s="14">
        <v>14499350151</v>
      </c>
      <c r="O20" s="14">
        <v>13543189011</v>
      </c>
      <c r="Q20" s="14">
        <v>956161140</v>
      </c>
    </row>
    <row r="21" spans="1:17" x14ac:dyDescent="0.55000000000000004">
      <c r="A21" s="22" t="s">
        <v>29</v>
      </c>
      <c r="C21" s="14">
        <v>4400000</v>
      </c>
      <c r="E21" s="14">
        <v>12894021360</v>
      </c>
      <c r="G21" s="14">
        <v>14486091840</v>
      </c>
      <c r="I21" s="14">
        <v>-1592070480</v>
      </c>
      <c r="K21" s="14">
        <v>4400000</v>
      </c>
      <c r="M21" s="14">
        <v>12894021360</v>
      </c>
      <c r="O21" s="14">
        <v>19608409112</v>
      </c>
      <c r="Q21" s="14">
        <v>-6714387752</v>
      </c>
    </row>
    <row r="22" spans="1:17" x14ac:dyDescent="0.55000000000000004">
      <c r="A22" s="22" t="s">
        <v>30</v>
      </c>
      <c r="C22" s="14">
        <v>70247</v>
      </c>
      <c r="E22" s="14">
        <v>125622426</v>
      </c>
      <c r="G22" s="14">
        <v>146920280</v>
      </c>
      <c r="I22" s="14">
        <v>-21297854</v>
      </c>
      <c r="K22" s="14">
        <v>70247</v>
      </c>
      <c r="M22" s="14">
        <v>125622426</v>
      </c>
      <c r="O22" s="14">
        <v>70310779</v>
      </c>
      <c r="Q22" s="14">
        <v>55311647</v>
      </c>
    </row>
    <row r="23" spans="1:17" ht="67.5" x14ac:dyDescent="0.55000000000000004">
      <c r="A23" s="22" t="s">
        <v>203</v>
      </c>
      <c r="J23" s="15"/>
      <c r="K23" s="14">
        <v>0</v>
      </c>
      <c r="M23" s="14">
        <v>0</v>
      </c>
      <c r="O23" s="14">
        <v>-481749</v>
      </c>
      <c r="Q23" s="14">
        <v>481749</v>
      </c>
    </row>
    <row r="24" spans="1:17" x14ac:dyDescent="0.55000000000000004">
      <c r="A24" s="22" t="s">
        <v>31</v>
      </c>
      <c r="C24" s="14">
        <v>2000000</v>
      </c>
      <c r="E24" s="14">
        <v>6783397200</v>
      </c>
      <c r="G24" s="14">
        <v>8391770100</v>
      </c>
      <c r="I24" s="14">
        <v>-1608372900</v>
      </c>
      <c r="K24" s="14">
        <v>2000000</v>
      </c>
      <c r="M24" s="14">
        <v>6783397200</v>
      </c>
      <c r="O24" s="14">
        <v>6397705800</v>
      </c>
      <c r="Q24" s="14">
        <v>385691400</v>
      </c>
    </row>
    <row r="25" spans="1:17" x14ac:dyDescent="0.55000000000000004">
      <c r="A25" s="22" t="s">
        <v>32</v>
      </c>
      <c r="C25" s="14">
        <v>8279</v>
      </c>
      <c r="E25" s="14">
        <v>139576390</v>
      </c>
      <c r="G25" s="14">
        <v>147962495</v>
      </c>
      <c r="I25" s="14">
        <v>-8386105</v>
      </c>
      <c r="K25" s="14">
        <v>8279</v>
      </c>
      <c r="M25" s="14">
        <v>139576390</v>
      </c>
      <c r="O25" s="14">
        <v>125997319</v>
      </c>
      <c r="Q25" s="14">
        <v>13579071</v>
      </c>
    </row>
    <row r="26" spans="1:17" x14ac:dyDescent="0.55000000000000004">
      <c r="A26" s="22" t="s">
        <v>33</v>
      </c>
      <c r="C26" s="14">
        <v>2000000</v>
      </c>
      <c r="E26" s="14">
        <v>6228717300</v>
      </c>
      <c r="G26" s="14">
        <v>8222781600</v>
      </c>
      <c r="I26" s="14">
        <v>-1994064300</v>
      </c>
      <c r="K26" s="14">
        <v>2000000</v>
      </c>
      <c r="M26" s="14">
        <v>6228717300</v>
      </c>
      <c r="O26" s="14">
        <v>7719792300</v>
      </c>
      <c r="Q26" s="14">
        <v>-1491075000</v>
      </c>
    </row>
    <row r="27" spans="1:17" x14ac:dyDescent="0.55000000000000004">
      <c r="A27" s="22" t="s">
        <v>34</v>
      </c>
      <c r="C27" s="14">
        <v>9422301</v>
      </c>
      <c r="E27" s="14">
        <v>53855870277</v>
      </c>
      <c r="G27" s="14">
        <v>71815480177</v>
      </c>
      <c r="I27" s="14">
        <v>-17959609900</v>
      </c>
      <c r="K27" s="14">
        <v>9422301</v>
      </c>
      <c r="M27" s="14">
        <v>53855870277</v>
      </c>
      <c r="O27" s="14">
        <v>68751588542</v>
      </c>
      <c r="Q27" s="14">
        <v>-14895718265</v>
      </c>
    </row>
    <row r="28" spans="1:17" ht="45" x14ac:dyDescent="0.55000000000000004">
      <c r="A28" s="22" t="s">
        <v>35</v>
      </c>
      <c r="C28" s="14">
        <v>4540000</v>
      </c>
      <c r="E28" s="14">
        <v>13733019441</v>
      </c>
      <c r="G28" s="14">
        <v>11454872440</v>
      </c>
      <c r="I28" s="14">
        <v>2278147001</v>
      </c>
      <c r="K28" s="14">
        <v>4540000</v>
      </c>
      <c r="M28" s="14">
        <v>13733019441</v>
      </c>
      <c r="O28" s="14">
        <v>12016777123</v>
      </c>
      <c r="Q28" s="14">
        <v>1716242318</v>
      </c>
    </row>
    <row r="29" spans="1:17" x14ac:dyDescent="0.55000000000000004">
      <c r="A29" s="22" t="s">
        <v>36</v>
      </c>
      <c r="C29" s="14">
        <v>14300000</v>
      </c>
      <c r="E29" s="14">
        <v>30618926910</v>
      </c>
      <c r="G29" s="14">
        <v>33632488890</v>
      </c>
      <c r="I29" s="14">
        <v>-3013561980</v>
      </c>
      <c r="K29" s="14">
        <v>14300000</v>
      </c>
      <c r="M29" s="14">
        <v>30618926910</v>
      </c>
      <c r="O29" s="14">
        <v>44291128422</v>
      </c>
      <c r="Q29" s="14">
        <v>-13672201512</v>
      </c>
    </row>
    <row r="30" spans="1:17" x14ac:dyDescent="0.55000000000000004">
      <c r="A30" s="22" t="s">
        <v>37</v>
      </c>
      <c r="C30" s="14">
        <v>1528378</v>
      </c>
      <c r="E30" s="14">
        <v>8842233758</v>
      </c>
      <c r="G30" s="14">
        <v>9313211845</v>
      </c>
      <c r="I30" s="14">
        <v>-470978087</v>
      </c>
      <c r="K30" s="14">
        <v>1528378</v>
      </c>
      <c r="M30" s="14">
        <v>8842233758</v>
      </c>
      <c r="O30" s="14">
        <v>11682466528</v>
      </c>
      <c r="Q30" s="14">
        <v>-2840232770</v>
      </c>
    </row>
    <row r="31" spans="1:17" ht="45" x14ac:dyDescent="0.55000000000000004">
      <c r="A31" s="22" t="s">
        <v>38</v>
      </c>
      <c r="C31" s="14">
        <v>6600000</v>
      </c>
      <c r="E31" s="14">
        <v>7597325340</v>
      </c>
      <c r="G31" s="14">
        <v>7767904320</v>
      </c>
      <c r="I31" s="14">
        <v>-170578980</v>
      </c>
      <c r="K31" s="14">
        <v>6600000</v>
      </c>
      <c r="M31" s="14">
        <v>7597325340</v>
      </c>
      <c r="O31" s="14">
        <v>9314704766</v>
      </c>
      <c r="Q31" s="14">
        <v>-1717379426</v>
      </c>
    </row>
    <row r="32" spans="1:17" ht="45" x14ac:dyDescent="0.55000000000000004">
      <c r="A32" s="22" t="s">
        <v>39</v>
      </c>
      <c r="C32" s="14">
        <v>3200077</v>
      </c>
      <c r="E32" s="14">
        <v>6314357536</v>
      </c>
      <c r="G32" s="14">
        <v>6565659422</v>
      </c>
      <c r="I32" s="14">
        <v>-251301886</v>
      </c>
      <c r="K32" s="14">
        <v>3200077</v>
      </c>
      <c r="M32" s="14">
        <v>6314357536</v>
      </c>
      <c r="O32" s="14">
        <v>6705625030</v>
      </c>
      <c r="Q32" s="14">
        <v>-391267494</v>
      </c>
    </row>
    <row r="33" spans="1:17" x14ac:dyDescent="0.55000000000000004">
      <c r="A33" s="22" t="s">
        <v>40</v>
      </c>
      <c r="C33" s="14">
        <v>5223966</v>
      </c>
      <c r="E33" s="14">
        <v>20148387601</v>
      </c>
      <c r="G33" s="14">
        <v>19299217439</v>
      </c>
      <c r="I33" s="14">
        <v>849170162</v>
      </c>
      <c r="K33" s="14">
        <v>5223966</v>
      </c>
      <c r="M33" s="14">
        <v>20148387601</v>
      </c>
      <c r="O33" s="14">
        <v>28406769077</v>
      </c>
      <c r="Q33" s="14">
        <v>-8258381476</v>
      </c>
    </row>
    <row r="34" spans="1:17" ht="45" x14ac:dyDescent="0.55000000000000004">
      <c r="A34" s="22" t="s">
        <v>41</v>
      </c>
      <c r="C34" s="14">
        <v>1284582</v>
      </c>
      <c r="E34" s="14">
        <v>3397933979</v>
      </c>
      <c r="G34" s="14">
        <v>5700690154</v>
      </c>
      <c r="I34" s="14">
        <v>-2302756175</v>
      </c>
      <c r="K34" s="14">
        <v>1284582</v>
      </c>
      <c r="M34" s="14">
        <v>3397933979</v>
      </c>
      <c r="O34" s="14">
        <v>5700690154</v>
      </c>
      <c r="Q34" s="14">
        <v>-2302756175</v>
      </c>
    </row>
    <row r="35" spans="1:17" x14ac:dyDescent="0.55000000000000004">
      <c r="A35" s="22" t="s">
        <v>42</v>
      </c>
      <c r="C35" s="14">
        <v>5970000</v>
      </c>
      <c r="E35" s="14">
        <v>106523889075</v>
      </c>
      <c r="G35" s="14">
        <v>101598271920</v>
      </c>
      <c r="I35" s="14">
        <v>4925617155</v>
      </c>
      <c r="K35" s="14">
        <v>5970000</v>
      </c>
      <c r="M35" s="14">
        <v>106523889075</v>
      </c>
      <c r="O35" s="14">
        <v>150735753900</v>
      </c>
      <c r="Q35" s="14">
        <v>-44211864825</v>
      </c>
    </row>
    <row r="36" spans="1:17" ht="45" x14ac:dyDescent="0.55000000000000004">
      <c r="A36" s="22" t="s">
        <v>43</v>
      </c>
      <c r="C36" s="14">
        <v>344439</v>
      </c>
      <c r="E36" s="14">
        <v>8005068566</v>
      </c>
      <c r="G36" s="14">
        <v>9244518875</v>
      </c>
      <c r="I36" s="14">
        <v>-1239450309</v>
      </c>
      <c r="K36" s="14">
        <v>344439</v>
      </c>
      <c r="M36" s="14">
        <v>8005068566</v>
      </c>
      <c r="O36" s="14">
        <v>6971052011</v>
      </c>
      <c r="Q36" s="14">
        <v>1034016555</v>
      </c>
    </row>
    <row r="37" spans="1:17" x14ac:dyDescent="0.55000000000000004">
      <c r="A37" s="22" t="s">
        <v>44</v>
      </c>
      <c r="C37" s="14">
        <v>4563157</v>
      </c>
      <c r="E37" s="14">
        <v>91854125871</v>
      </c>
      <c r="G37" s="14">
        <v>105008543897</v>
      </c>
      <c r="I37" s="14">
        <v>-13154418026</v>
      </c>
      <c r="K37" s="14">
        <v>4563157</v>
      </c>
      <c r="M37" s="14">
        <v>91854125871</v>
      </c>
      <c r="O37" s="14">
        <v>101677158718</v>
      </c>
      <c r="Q37" s="14">
        <v>-9823032847</v>
      </c>
    </row>
    <row r="38" spans="1:17" x14ac:dyDescent="0.55000000000000004">
      <c r="A38" s="22" t="s">
        <v>45</v>
      </c>
      <c r="C38" s="14">
        <v>831000</v>
      </c>
      <c r="E38" s="14">
        <v>21915253741</v>
      </c>
      <c r="G38" s="14">
        <v>22972604845</v>
      </c>
      <c r="I38" s="14">
        <v>-1057351104</v>
      </c>
      <c r="K38" s="14">
        <v>831000</v>
      </c>
      <c r="M38" s="14">
        <v>21915253741</v>
      </c>
      <c r="O38" s="14">
        <v>25491530424</v>
      </c>
      <c r="Q38" s="14">
        <v>-3576276683</v>
      </c>
    </row>
    <row r="39" spans="1:17" x14ac:dyDescent="0.55000000000000004">
      <c r="A39" s="22" t="s">
        <v>46</v>
      </c>
      <c r="C39" s="14">
        <v>75178</v>
      </c>
      <c r="E39" s="14">
        <v>17172365462</v>
      </c>
      <c r="G39" s="14">
        <v>17965230486</v>
      </c>
      <c r="I39" s="14">
        <v>-792865024</v>
      </c>
      <c r="K39" s="14">
        <v>75178</v>
      </c>
      <c r="M39" s="14">
        <v>17172365462</v>
      </c>
      <c r="O39" s="14">
        <v>18530247824</v>
      </c>
      <c r="Q39" s="14">
        <v>-1357882362</v>
      </c>
    </row>
    <row r="40" spans="1:17" ht="45" x14ac:dyDescent="0.55000000000000004">
      <c r="A40" s="22" t="s">
        <v>47</v>
      </c>
      <c r="C40" s="14">
        <v>500000</v>
      </c>
      <c r="E40" s="14">
        <v>14294439000</v>
      </c>
      <c r="G40" s="14">
        <v>16481349000</v>
      </c>
      <c r="I40" s="14">
        <v>-2186910000</v>
      </c>
      <c r="K40" s="14">
        <v>500000</v>
      </c>
      <c r="M40" s="14">
        <v>14294439000</v>
      </c>
      <c r="O40" s="14">
        <v>20004631832</v>
      </c>
      <c r="Q40" s="14">
        <v>-5710192832</v>
      </c>
    </row>
    <row r="41" spans="1:17" x14ac:dyDescent="0.55000000000000004">
      <c r="A41" s="22" t="s">
        <v>48</v>
      </c>
      <c r="C41" s="14">
        <v>200000</v>
      </c>
      <c r="E41" s="14">
        <v>4501058400</v>
      </c>
      <c r="G41" s="14">
        <v>5357929500</v>
      </c>
      <c r="I41" s="14">
        <v>-856871100</v>
      </c>
      <c r="K41" s="14">
        <v>200000</v>
      </c>
      <c r="M41" s="14">
        <v>4501058400</v>
      </c>
      <c r="O41" s="14">
        <v>5374983339</v>
      </c>
      <c r="Q41" s="14">
        <v>-873924939</v>
      </c>
    </row>
    <row r="42" spans="1:17" ht="45" x14ac:dyDescent="0.55000000000000004">
      <c r="A42" s="22" t="s">
        <v>49</v>
      </c>
      <c r="C42" s="14">
        <v>2100000</v>
      </c>
      <c r="E42" s="14">
        <v>9823798530</v>
      </c>
      <c r="G42" s="14">
        <v>10500150150</v>
      </c>
      <c r="I42" s="14">
        <v>-676351620</v>
      </c>
      <c r="K42" s="14">
        <v>2100000</v>
      </c>
      <c r="M42" s="14">
        <v>9823798530</v>
      </c>
      <c r="O42" s="14">
        <v>14280174602</v>
      </c>
      <c r="Q42" s="14">
        <v>-4456376072</v>
      </c>
    </row>
    <row r="43" spans="1:17" ht="45" x14ac:dyDescent="0.55000000000000004">
      <c r="A43" s="22" t="s">
        <v>50</v>
      </c>
      <c r="C43" s="14">
        <v>3015000</v>
      </c>
      <c r="E43" s="14">
        <v>17922423285</v>
      </c>
      <c r="G43" s="14">
        <v>19271100622</v>
      </c>
      <c r="I43" s="14">
        <v>-1348677337</v>
      </c>
      <c r="K43" s="14">
        <v>3015000</v>
      </c>
      <c r="M43" s="14">
        <v>17922423285</v>
      </c>
      <c r="O43" s="14">
        <v>21553555916</v>
      </c>
      <c r="Q43" s="14">
        <v>-3631132631</v>
      </c>
    </row>
    <row r="44" spans="1:17" ht="45" x14ac:dyDescent="0.55000000000000004">
      <c r="A44" s="22" t="s">
        <v>51</v>
      </c>
      <c r="C44" s="14">
        <v>2222222</v>
      </c>
      <c r="E44" s="14">
        <v>19262478074</v>
      </c>
      <c r="G44" s="14">
        <v>19638008036</v>
      </c>
      <c r="I44" s="14">
        <v>-375529962</v>
      </c>
      <c r="K44" s="14">
        <v>2222222</v>
      </c>
      <c r="M44" s="14">
        <v>19262478074</v>
      </c>
      <c r="O44" s="14">
        <v>21559837844</v>
      </c>
      <c r="Q44" s="14">
        <v>-2297359770</v>
      </c>
    </row>
    <row r="45" spans="1:17" x14ac:dyDescent="0.55000000000000004">
      <c r="A45" s="22" t="s">
        <v>52</v>
      </c>
      <c r="C45" s="14">
        <v>225581</v>
      </c>
      <c r="E45" s="14">
        <v>9844083015</v>
      </c>
      <c r="G45" s="14">
        <v>9429241248</v>
      </c>
      <c r="I45" s="14">
        <v>414841767</v>
      </c>
      <c r="K45" s="14">
        <v>225581</v>
      </c>
      <c r="M45" s="14">
        <v>9844083015</v>
      </c>
      <c r="O45" s="14">
        <v>13452321444</v>
      </c>
      <c r="Q45" s="14">
        <v>-3608238429</v>
      </c>
    </row>
    <row r="46" spans="1:17" ht="45" x14ac:dyDescent="0.55000000000000004">
      <c r="A46" s="22" t="s">
        <v>53</v>
      </c>
      <c r="C46" s="14">
        <v>21592996</v>
      </c>
      <c r="E46" s="14">
        <v>84033586693</v>
      </c>
      <c r="G46" s="14">
        <v>93815074016</v>
      </c>
      <c r="I46" s="14">
        <v>-9781487323</v>
      </c>
      <c r="K46" s="14">
        <v>21592996</v>
      </c>
      <c r="M46" s="14">
        <v>84033586693</v>
      </c>
      <c r="O46" s="14">
        <v>85235629808</v>
      </c>
      <c r="Q46" s="14">
        <v>-1202043115</v>
      </c>
    </row>
    <row r="47" spans="1:17" ht="45" x14ac:dyDescent="0.55000000000000004">
      <c r="A47" s="22" t="s">
        <v>54</v>
      </c>
      <c r="C47" s="14">
        <v>270000</v>
      </c>
      <c r="E47" s="14">
        <v>2021003055</v>
      </c>
      <c r="G47" s="14">
        <v>1996847640</v>
      </c>
      <c r="I47" s="14">
        <v>24155415</v>
      </c>
      <c r="K47" s="14">
        <v>270000</v>
      </c>
      <c r="M47" s="14">
        <v>2021003055</v>
      </c>
      <c r="O47" s="14">
        <v>2183080396</v>
      </c>
      <c r="Q47" s="14">
        <v>-162077341</v>
      </c>
    </row>
    <row r="48" spans="1:17" ht="45" x14ac:dyDescent="0.55000000000000004">
      <c r="A48" s="22" t="s">
        <v>55</v>
      </c>
      <c r="C48" s="14">
        <v>2900000</v>
      </c>
      <c r="E48" s="14">
        <v>33728116500</v>
      </c>
      <c r="G48" s="14">
        <v>34189355700</v>
      </c>
      <c r="I48" s="14">
        <v>-461239200</v>
      </c>
      <c r="K48" s="14">
        <v>2900000</v>
      </c>
      <c r="M48" s="14">
        <v>33728116500</v>
      </c>
      <c r="O48" s="14">
        <v>31710195000</v>
      </c>
      <c r="Q48" s="14">
        <v>2017921500</v>
      </c>
    </row>
    <row r="49" spans="1:17" x14ac:dyDescent="0.55000000000000004">
      <c r="A49" s="22" t="s">
        <v>56</v>
      </c>
      <c r="C49" s="14">
        <v>2536000</v>
      </c>
      <c r="E49" s="14">
        <v>67661245872</v>
      </c>
      <c r="G49" s="14">
        <v>66854554416</v>
      </c>
      <c r="I49" s="14">
        <v>806691456</v>
      </c>
      <c r="K49" s="14">
        <v>2536000</v>
      </c>
      <c r="M49" s="14">
        <v>67661245872</v>
      </c>
      <c r="O49" s="14">
        <v>57174256944</v>
      </c>
      <c r="Q49" s="14">
        <v>10486988928</v>
      </c>
    </row>
    <row r="50" spans="1:17" x14ac:dyDescent="0.55000000000000004">
      <c r="A50" s="22" t="s">
        <v>57</v>
      </c>
      <c r="C50" s="14">
        <v>633663</v>
      </c>
      <c r="E50" s="14">
        <v>4932059881</v>
      </c>
      <c r="G50" s="14">
        <v>4579319966</v>
      </c>
      <c r="I50" s="14">
        <v>352739915</v>
      </c>
      <c r="K50" s="14">
        <v>633663</v>
      </c>
      <c r="M50" s="14">
        <v>4932059881</v>
      </c>
      <c r="O50" s="14">
        <v>5506521588</v>
      </c>
      <c r="Q50" s="14">
        <v>-574461707</v>
      </c>
    </row>
    <row r="51" spans="1:17" x14ac:dyDescent="0.55000000000000004">
      <c r="A51" s="22" t="s">
        <v>58</v>
      </c>
      <c r="C51" s="14">
        <v>600000</v>
      </c>
      <c r="E51" s="14">
        <v>7359946200</v>
      </c>
      <c r="G51" s="14">
        <v>7998126300</v>
      </c>
      <c r="I51" s="14">
        <v>-638180100</v>
      </c>
      <c r="K51" s="14">
        <v>600000</v>
      </c>
      <c r="M51" s="14">
        <v>7359946200</v>
      </c>
      <c r="O51" s="14">
        <v>7449410700</v>
      </c>
      <c r="Q51" s="14">
        <v>-89464500</v>
      </c>
    </row>
    <row r="52" spans="1:17" x14ac:dyDescent="0.55000000000000004">
      <c r="A52" s="22" t="s">
        <v>59</v>
      </c>
      <c r="C52" s="14">
        <v>4974280</v>
      </c>
      <c r="E52" s="14">
        <v>34365547086</v>
      </c>
      <c r="G52" s="14">
        <v>35855402419</v>
      </c>
      <c r="I52" s="14">
        <v>-1489855333</v>
      </c>
      <c r="K52" s="14">
        <v>4974280</v>
      </c>
      <c r="M52" s="14">
        <v>34365547086</v>
      </c>
      <c r="O52" s="14">
        <v>38962698391</v>
      </c>
      <c r="Q52" s="14">
        <v>-4597151305</v>
      </c>
    </row>
    <row r="53" spans="1:17" x14ac:dyDescent="0.55000000000000004">
      <c r="A53" s="22" t="s">
        <v>60</v>
      </c>
      <c r="C53" s="14">
        <v>394653</v>
      </c>
      <c r="E53" s="14">
        <v>2695134077</v>
      </c>
      <c r="G53" s="14">
        <v>3056054506</v>
      </c>
      <c r="I53" s="14">
        <v>-360920429</v>
      </c>
      <c r="K53" s="14">
        <v>394653</v>
      </c>
      <c r="M53" s="14">
        <v>2695134077</v>
      </c>
      <c r="O53" s="14">
        <v>3069186100</v>
      </c>
      <c r="Q53" s="14">
        <v>-374052023</v>
      </c>
    </row>
    <row r="54" spans="1:17" x14ac:dyDescent="0.55000000000000004">
      <c r="A54" s="22" t="s">
        <v>61</v>
      </c>
      <c r="C54" s="14">
        <v>2856444</v>
      </c>
      <c r="E54" s="14">
        <v>29757416698</v>
      </c>
      <c r="G54" s="14">
        <v>31319113185</v>
      </c>
      <c r="I54" s="14">
        <v>-1561696487</v>
      </c>
      <c r="K54" s="14">
        <v>2856444</v>
      </c>
      <c r="M54" s="14">
        <v>29757416698</v>
      </c>
      <c r="O54" s="14">
        <v>33306726896</v>
      </c>
      <c r="Q54" s="14">
        <v>-3549310198</v>
      </c>
    </row>
    <row r="55" spans="1:17" x14ac:dyDescent="0.55000000000000004">
      <c r="A55" s="22" t="s">
        <v>62</v>
      </c>
      <c r="C55" s="14">
        <v>34769288</v>
      </c>
      <c r="E55" s="14">
        <v>172812053682</v>
      </c>
      <c r="G55" s="14">
        <v>171429557253</v>
      </c>
      <c r="I55" s="14">
        <v>1382496429</v>
      </c>
      <c r="K55" s="14">
        <v>34769288</v>
      </c>
      <c r="M55" s="14">
        <v>172812053682</v>
      </c>
      <c r="O55" s="14">
        <v>203572599237</v>
      </c>
      <c r="Q55" s="14">
        <v>-30760545555</v>
      </c>
    </row>
    <row r="56" spans="1:17" x14ac:dyDescent="0.55000000000000004">
      <c r="A56" s="22" t="s">
        <v>63</v>
      </c>
      <c r="C56" s="14">
        <v>164000</v>
      </c>
      <c r="E56" s="14">
        <v>21426270606</v>
      </c>
      <c r="G56" s="14">
        <v>24083565066</v>
      </c>
      <c r="I56" s="14">
        <v>-2657294460</v>
      </c>
      <c r="K56" s="14">
        <v>164000</v>
      </c>
      <c r="M56" s="14">
        <v>21426270606</v>
      </c>
      <c r="O56" s="14">
        <v>24701106122</v>
      </c>
      <c r="Q56" s="14">
        <v>-3274835516</v>
      </c>
    </row>
    <row r="57" spans="1:17" x14ac:dyDescent="0.55000000000000004">
      <c r="A57" s="22" t="s">
        <v>64</v>
      </c>
      <c r="C57" s="14">
        <v>6345210</v>
      </c>
      <c r="E57" s="14">
        <v>49828902404</v>
      </c>
      <c r="G57" s="14">
        <v>58983691620</v>
      </c>
      <c r="I57" s="14">
        <v>-9154789216</v>
      </c>
      <c r="K57" s="14">
        <v>6345210</v>
      </c>
      <c r="M57" s="14">
        <v>49828902404</v>
      </c>
      <c r="O57" s="14">
        <v>61010823946</v>
      </c>
      <c r="Q57" s="14">
        <v>-11181921542</v>
      </c>
    </row>
    <row r="58" spans="1:17" ht="67.5" x14ac:dyDescent="0.55000000000000004">
      <c r="A58" s="22" t="s">
        <v>212</v>
      </c>
      <c r="J58" s="15"/>
      <c r="K58" s="14">
        <v>0</v>
      </c>
      <c r="M58" s="14">
        <v>0</v>
      </c>
      <c r="O58" s="14">
        <v>217187948</v>
      </c>
      <c r="Q58" s="14">
        <v>-217187948</v>
      </c>
    </row>
    <row r="59" spans="1:17" x14ac:dyDescent="0.55000000000000004">
      <c r="A59" s="22" t="s">
        <v>65</v>
      </c>
      <c r="C59" s="14">
        <v>1300000</v>
      </c>
      <c r="E59" s="14">
        <v>11010097800</v>
      </c>
      <c r="G59" s="14">
        <v>12160213650</v>
      </c>
      <c r="I59" s="14">
        <v>-1150115850</v>
      </c>
      <c r="K59" s="14">
        <v>1300000</v>
      </c>
      <c r="M59" s="14">
        <v>11010097800</v>
      </c>
      <c r="O59" s="14">
        <v>17047695446</v>
      </c>
      <c r="Q59" s="14">
        <v>-6037597646</v>
      </c>
    </row>
    <row r="60" spans="1:17" x14ac:dyDescent="0.55000000000000004">
      <c r="A60" s="22" t="s">
        <v>66</v>
      </c>
      <c r="C60" s="14">
        <v>28265468</v>
      </c>
      <c r="E60" s="14">
        <v>186565995410</v>
      </c>
      <c r="G60" s="14">
        <v>198647829450</v>
      </c>
      <c r="I60" s="14">
        <v>-12081834040</v>
      </c>
      <c r="K60" s="14">
        <v>28265468</v>
      </c>
      <c r="M60" s="14">
        <v>186565995410</v>
      </c>
      <c r="O60" s="14">
        <v>210448690605</v>
      </c>
      <c r="Q60" s="14">
        <v>-23882695195</v>
      </c>
    </row>
    <row r="61" spans="1:17" x14ac:dyDescent="0.55000000000000004">
      <c r="A61" s="22" t="s">
        <v>67</v>
      </c>
      <c r="C61" s="14">
        <v>7541555</v>
      </c>
      <c r="E61" s="14">
        <v>89885226146</v>
      </c>
      <c r="G61" s="14">
        <v>90409993938</v>
      </c>
      <c r="I61" s="14">
        <v>-524767792</v>
      </c>
      <c r="K61" s="14">
        <v>7541555</v>
      </c>
      <c r="M61" s="14">
        <v>89885226146</v>
      </c>
      <c r="O61" s="14">
        <v>102329719507</v>
      </c>
      <c r="Q61" s="14">
        <v>-12444493361</v>
      </c>
    </row>
    <row r="62" spans="1:17" x14ac:dyDescent="0.55000000000000004">
      <c r="A62" s="22" t="s">
        <v>68</v>
      </c>
      <c r="C62" s="14">
        <v>20042105</v>
      </c>
      <c r="E62" s="14">
        <v>136870010245</v>
      </c>
      <c r="G62" s="14">
        <v>132486982260</v>
      </c>
      <c r="I62" s="14">
        <v>4383027985</v>
      </c>
      <c r="K62" s="14">
        <v>20042105</v>
      </c>
      <c r="M62" s="14">
        <v>136870010245</v>
      </c>
      <c r="O62" s="14">
        <v>173877883004</v>
      </c>
      <c r="Q62" s="14">
        <v>-37007872759</v>
      </c>
    </row>
    <row r="63" spans="1:17" x14ac:dyDescent="0.55000000000000004">
      <c r="A63" s="22" t="s">
        <v>69</v>
      </c>
      <c r="C63" s="14">
        <v>5650000</v>
      </c>
      <c r="E63" s="14">
        <v>52569340200</v>
      </c>
      <c r="G63" s="14">
        <v>57904903575</v>
      </c>
      <c r="I63" s="14">
        <v>-5335563375</v>
      </c>
      <c r="K63" s="14">
        <v>5650000</v>
      </c>
      <c r="M63" s="14">
        <v>52569340200</v>
      </c>
      <c r="O63" s="14">
        <v>79083952061</v>
      </c>
      <c r="Q63" s="14">
        <v>-26514611861</v>
      </c>
    </row>
    <row r="64" spans="1:17" x14ac:dyDescent="0.55000000000000004">
      <c r="A64" s="22" t="s">
        <v>70</v>
      </c>
      <c r="C64" s="14">
        <v>10800000</v>
      </c>
      <c r="E64" s="14">
        <v>41933800440</v>
      </c>
      <c r="G64" s="14">
        <v>46228096440</v>
      </c>
      <c r="I64" s="14">
        <v>-4294296000</v>
      </c>
      <c r="K64" s="14">
        <v>10800000</v>
      </c>
      <c r="M64" s="14">
        <v>41933800440</v>
      </c>
      <c r="O64" s="14">
        <v>65055973061</v>
      </c>
      <c r="Q64" s="14">
        <v>-23122172621</v>
      </c>
    </row>
    <row r="65" spans="1:17" x14ac:dyDescent="0.55000000000000004">
      <c r="A65" s="22" t="s">
        <v>71</v>
      </c>
      <c r="C65" s="14">
        <v>1200000</v>
      </c>
      <c r="E65" s="14">
        <v>8266519800</v>
      </c>
      <c r="G65" s="14">
        <v>9304308000</v>
      </c>
      <c r="I65" s="14">
        <v>-1037788200</v>
      </c>
      <c r="K65" s="14">
        <v>1200000</v>
      </c>
      <c r="M65" s="14">
        <v>8266519800</v>
      </c>
      <c r="O65" s="14">
        <v>8972318505</v>
      </c>
      <c r="Q65" s="14">
        <v>-705798705</v>
      </c>
    </row>
    <row r="66" spans="1:17" x14ac:dyDescent="0.55000000000000004">
      <c r="A66" s="22" t="s">
        <v>72</v>
      </c>
      <c r="C66" s="14">
        <v>3725173</v>
      </c>
      <c r="E66" s="14">
        <v>24513914421</v>
      </c>
      <c r="G66" s="14">
        <v>26254328284</v>
      </c>
      <c r="I66" s="14">
        <v>-1740413863</v>
      </c>
      <c r="K66" s="14">
        <v>3725173</v>
      </c>
      <c r="M66" s="14">
        <v>24513914421</v>
      </c>
      <c r="O66" s="14">
        <v>27601929167</v>
      </c>
      <c r="Q66" s="14">
        <v>-3088014746</v>
      </c>
    </row>
    <row r="67" spans="1:17" x14ac:dyDescent="0.55000000000000004">
      <c r="A67" s="22" t="s">
        <v>73</v>
      </c>
      <c r="C67" s="14">
        <v>447572</v>
      </c>
      <c r="E67" s="14">
        <v>25083966409</v>
      </c>
      <c r="G67" s="14">
        <v>29466319533</v>
      </c>
      <c r="I67" s="14">
        <v>-4382353124</v>
      </c>
      <c r="K67" s="14">
        <v>447572</v>
      </c>
      <c r="M67" s="14">
        <v>25083966409</v>
      </c>
      <c r="O67" s="14">
        <v>27845808469</v>
      </c>
      <c r="Q67" s="14">
        <v>-2761842060</v>
      </c>
    </row>
    <row r="68" spans="1:17" x14ac:dyDescent="0.55000000000000004">
      <c r="A68" s="22" t="s">
        <v>74</v>
      </c>
      <c r="C68" s="14">
        <v>630116</v>
      </c>
      <c r="E68" s="14">
        <v>22868652226</v>
      </c>
      <c r="G68" s="14">
        <v>22925025239</v>
      </c>
      <c r="I68" s="14">
        <v>-56373013</v>
      </c>
      <c r="K68" s="14">
        <v>630116</v>
      </c>
      <c r="M68" s="14">
        <v>22868652226</v>
      </c>
      <c r="O68" s="14">
        <v>17526457098</v>
      </c>
      <c r="Q68" s="14">
        <v>5342195128</v>
      </c>
    </row>
    <row r="69" spans="1:17" x14ac:dyDescent="0.55000000000000004">
      <c r="A69" s="22" t="s">
        <v>75</v>
      </c>
      <c r="C69" s="14">
        <v>276932</v>
      </c>
      <c r="E69" s="14">
        <v>10433273249</v>
      </c>
      <c r="G69" s="14">
        <v>9621184698</v>
      </c>
      <c r="I69" s="14">
        <v>812088551</v>
      </c>
      <c r="K69" s="14">
        <v>276932</v>
      </c>
      <c r="M69" s="14">
        <v>10433273249</v>
      </c>
      <c r="O69" s="14">
        <v>7821770088</v>
      </c>
      <c r="Q69" s="14">
        <v>2611503161</v>
      </c>
    </row>
    <row r="70" spans="1:17" x14ac:dyDescent="0.55000000000000004">
      <c r="A70" s="22" t="s">
        <v>76</v>
      </c>
      <c r="C70" s="14">
        <v>1897609</v>
      </c>
      <c r="E70" s="14">
        <v>27162982461</v>
      </c>
      <c r="G70" s="14">
        <v>30294270717</v>
      </c>
      <c r="I70" s="14">
        <v>-3131288256</v>
      </c>
      <c r="K70" s="14">
        <v>1897609</v>
      </c>
      <c r="M70" s="14">
        <v>27162982461</v>
      </c>
      <c r="O70" s="14">
        <v>34844767619</v>
      </c>
      <c r="Q70" s="14">
        <v>-7681785158</v>
      </c>
    </row>
    <row r="71" spans="1:17" x14ac:dyDescent="0.55000000000000004">
      <c r="A71" s="22" t="s">
        <v>77</v>
      </c>
      <c r="C71" s="14">
        <v>125000</v>
      </c>
      <c r="E71" s="14">
        <v>2729909812</v>
      </c>
      <c r="G71" s="14">
        <v>2673994500</v>
      </c>
      <c r="I71" s="14">
        <v>55915312</v>
      </c>
      <c r="K71" s="14">
        <v>125000</v>
      </c>
      <c r="M71" s="14">
        <v>2729909812</v>
      </c>
      <c r="O71" s="14">
        <v>4004778937</v>
      </c>
      <c r="Q71" s="14">
        <v>-1274869125</v>
      </c>
    </row>
    <row r="72" spans="1:17" x14ac:dyDescent="0.55000000000000004">
      <c r="A72" s="22" t="s">
        <v>78</v>
      </c>
      <c r="C72" s="14">
        <v>1099665</v>
      </c>
      <c r="E72" s="14">
        <v>130606215754</v>
      </c>
      <c r="G72" s="14">
        <v>120396456337</v>
      </c>
      <c r="I72" s="14">
        <v>10209759417</v>
      </c>
      <c r="K72" s="14">
        <v>1099665</v>
      </c>
      <c r="M72" s="14">
        <v>130606215754</v>
      </c>
      <c r="O72" s="14">
        <v>142040271803</v>
      </c>
      <c r="Q72" s="14">
        <v>-11434056049</v>
      </c>
    </row>
    <row r="73" spans="1:17" x14ac:dyDescent="0.55000000000000004">
      <c r="A73" s="22" t="s">
        <v>79</v>
      </c>
      <c r="C73" s="14">
        <v>787221</v>
      </c>
      <c r="E73" s="14">
        <v>110087310091</v>
      </c>
      <c r="G73" s="14">
        <v>106260703989</v>
      </c>
      <c r="I73" s="14">
        <v>3826606102</v>
      </c>
      <c r="K73" s="14">
        <v>787221</v>
      </c>
      <c r="M73" s="14">
        <v>110087310091</v>
      </c>
      <c r="O73" s="14">
        <v>132710455774</v>
      </c>
      <c r="Q73" s="14">
        <v>-22623145683</v>
      </c>
    </row>
    <row r="74" spans="1:17" x14ac:dyDescent="0.55000000000000004">
      <c r="A74" s="22" t="s">
        <v>80</v>
      </c>
      <c r="C74" s="14">
        <v>914746</v>
      </c>
      <c r="E74" s="14">
        <v>16431109932</v>
      </c>
      <c r="G74" s="14">
        <v>14357898496</v>
      </c>
      <c r="I74" s="14">
        <v>2073211436</v>
      </c>
      <c r="K74" s="14">
        <v>914746</v>
      </c>
      <c r="M74" s="14">
        <v>16431109932</v>
      </c>
      <c r="O74" s="14">
        <v>14703933487</v>
      </c>
      <c r="Q74" s="14">
        <v>1727176445</v>
      </c>
    </row>
    <row r="75" spans="1:17" x14ac:dyDescent="0.55000000000000004">
      <c r="A75" s="22" t="s">
        <v>81</v>
      </c>
      <c r="C75" s="14">
        <v>5291577</v>
      </c>
      <c r="E75" s="14">
        <v>101256773249</v>
      </c>
      <c r="G75" s="14">
        <v>105221432641</v>
      </c>
      <c r="I75" s="14">
        <v>-3964659392</v>
      </c>
      <c r="K75" s="14">
        <v>5291577</v>
      </c>
      <c r="M75" s="14">
        <v>101256773249</v>
      </c>
      <c r="O75" s="14">
        <v>113361038875</v>
      </c>
      <c r="Q75" s="14">
        <v>-12104265626</v>
      </c>
    </row>
    <row r="76" spans="1:17" x14ac:dyDescent="0.55000000000000004">
      <c r="A76" s="22" t="s">
        <v>82</v>
      </c>
      <c r="C76" s="14">
        <v>700000</v>
      </c>
      <c r="E76" s="14">
        <v>3924509400</v>
      </c>
      <c r="G76" s="14">
        <v>5204845800</v>
      </c>
      <c r="I76" s="14">
        <v>-1280336400</v>
      </c>
      <c r="K76" s="14">
        <v>700000</v>
      </c>
      <c r="M76" s="14">
        <v>3924509400</v>
      </c>
      <c r="O76" s="14">
        <v>7677944712</v>
      </c>
      <c r="Q76" s="14">
        <v>-3753435312</v>
      </c>
    </row>
    <row r="77" spans="1:17" ht="45" x14ac:dyDescent="0.55000000000000004">
      <c r="A77" s="22" t="s">
        <v>83</v>
      </c>
      <c r="C77" s="14">
        <v>8502170</v>
      </c>
      <c r="E77" s="14">
        <v>15736845849</v>
      </c>
      <c r="G77" s="14">
        <v>16860906267</v>
      </c>
      <c r="I77" s="14">
        <v>-1124060418</v>
      </c>
      <c r="K77" s="14">
        <v>8502170</v>
      </c>
      <c r="M77" s="14">
        <v>15736845849</v>
      </c>
      <c r="O77" s="14">
        <v>22635523238</v>
      </c>
      <c r="Q77" s="14">
        <v>-6898677389</v>
      </c>
    </row>
    <row r="78" spans="1:17" ht="67.5" x14ac:dyDescent="0.55000000000000004">
      <c r="A78" s="22" t="s">
        <v>84</v>
      </c>
      <c r="C78" s="14">
        <v>0</v>
      </c>
      <c r="E78" s="14">
        <v>571</v>
      </c>
      <c r="G78" s="14">
        <v>571</v>
      </c>
      <c r="I78" s="14">
        <v>0</v>
      </c>
      <c r="K78" s="14">
        <v>0</v>
      </c>
      <c r="M78" s="14">
        <v>571</v>
      </c>
      <c r="O78" s="14">
        <v>571</v>
      </c>
      <c r="Q78" s="14">
        <v>0</v>
      </c>
    </row>
    <row r="79" spans="1:17" ht="45" x14ac:dyDescent="0.55000000000000004">
      <c r="A79" s="22" t="s">
        <v>85</v>
      </c>
      <c r="C79" s="14">
        <v>1367223</v>
      </c>
      <c r="E79" s="14">
        <v>10070842252</v>
      </c>
      <c r="G79" s="14">
        <v>10315478096</v>
      </c>
      <c r="I79" s="14">
        <v>-244635844</v>
      </c>
      <c r="K79" s="14">
        <v>1367223</v>
      </c>
      <c r="M79" s="14">
        <v>10070842252</v>
      </c>
      <c r="O79" s="14">
        <v>9717479366</v>
      </c>
      <c r="Q79" s="14">
        <v>353362886</v>
      </c>
    </row>
    <row r="80" spans="1:17" x14ac:dyDescent="0.55000000000000004">
      <c r="A80" s="22" t="s">
        <v>86</v>
      </c>
      <c r="C80" s="14">
        <v>4679563</v>
      </c>
      <c r="E80" s="14">
        <v>43121440693</v>
      </c>
      <c r="G80" s="14">
        <v>43772681437</v>
      </c>
      <c r="I80" s="14">
        <v>-651240744</v>
      </c>
      <c r="K80" s="14">
        <v>4679563</v>
      </c>
      <c r="M80" s="14">
        <v>43121440693</v>
      </c>
      <c r="O80" s="14">
        <v>54425119322</v>
      </c>
      <c r="Q80" s="14">
        <v>-11303678629</v>
      </c>
    </row>
    <row r="81" spans="1:17" x14ac:dyDescent="0.55000000000000004">
      <c r="A81" s="17" t="s">
        <v>87</v>
      </c>
      <c r="C81" s="17">
        <f>SUM(C9:$C$80)</f>
        <v>405687988</v>
      </c>
      <c r="E81" s="17">
        <f>SUM(E9:$E$80)</f>
        <v>2644328410342</v>
      </c>
      <c r="G81" s="17">
        <f>SUM(G9:$G$80)</f>
        <v>2738410422019</v>
      </c>
      <c r="I81" s="17">
        <f>SUM(I9:$I$80)</f>
        <v>-94082011677</v>
      </c>
      <c r="K81" s="17">
        <f>SUM(K9:$K$80)</f>
        <v>405687988</v>
      </c>
      <c r="M81" s="17">
        <f>SUM(M9:$M$80)</f>
        <v>2644328410342</v>
      </c>
      <c r="O81" s="17">
        <f>SUM(O9:$O$80)</f>
        <v>2957265127876</v>
      </c>
      <c r="Q81" s="17">
        <f>SUM(Q9:$Q$80)</f>
        <v>-312936717534</v>
      </c>
    </row>
    <row r="82" spans="1:17" x14ac:dyDescent="0.55000000000000004">
      <c r="C82" s="19"/>
      <c r="E82" s="19"/>
      <c r="G82" s="19"/>
      <c r="I82" s="19"/>
      <c r="K82" s="19"/>
      <c r="M82" s="19"/>
      <c r="O82" s="19"/>
      <c r="Q82" s="19"/>
    </row>
    <row r="84" spans="1:17" x14ac:dyDescent="0.55000000000000004">
      <c r="A84" s="25" t="s">
        <v>219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7"/>
    </row>
  </sheetData>
  <mergeCells count="7">
    <mergeCell ref="A84:Q8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99"/>
  <sheetViews>
    <sheetView rightToLeft="1" workbookViewId="0">
      <selection activeCell="Y8" sqref="Y8"/>
    </sheetView>
  </sheetViews>
  <sheetFormatPr defaultRowHeight="22.5" x14ac:dyDescent="0.55000000000000004"/>
  <cols>
    <col min="1" max="1" width="24.28515625" style="5" bestFit="1" customWidth="1"/>
    <col min="2" max="2" width="1.42578125" style="5" customWidth="1"/>
    <col min="3" max="3" width="18.140625" style="5" bestFit="1" customWidth="1"/>
    <col min="4" max="4" width="1.42578125" style="5" customWidth="1"/>
    <col min="5" max="5" width="18.85546875" style="5" bestFit="1" customWidth="1"/>
    <col min="6" max="6" width="1.42578125" style="5" customWidth="1"/>
    <col min="7" max="7" width="14.7109375" style="5" bestFit="1" customWidth="1"/>
    <col min="8" max="8" width="1.42578125" style="5" customWidth="1"/>
    <col min="9" max="9" width="18.7109375" style="5" bestFit="1" customWidth="1"/>
    <col min="10" max="10" width="1.42578125" style="5" customWidth="1"/>
    <col min="11" max="11" width="12.7109375" style="5" bestFit="1" customWidth="1"/>
    <col min="12" max="12" width="1.42578125" style="5" customWidth="1"/>
    <col min="13" max="13" width="19.28515625" style="5" bestFit="1" customWidth="1"/>
    <col min="14" max="14" width="1.42578125" style="5" customWidth="1"/>
    <col min="15" max="15" width="20" style="5" bestFit="1" customWidth="1"/>
    <col min="16" max="16" width="1.42578125" style="5" customWidth="1"/>
    <col min="17" max="17" width="19" style="5" bestFit="1" customWidth="1"/>
    <col min="18" max="18" width="1.42578125" style="5" customWidth="1"/>
    <col min="19" max="19" width="18.85546875" style="5" bestFit="1" customWidth="1"/>
    <col min="20" max="20" width="1.42578125" style="5" customWidth="1"/>
    <col min="21" max="21" width="12.7109375" style="5" bestFit="1" customWidth="1"/>
    <col min="22" max="16384" width="9.140625" style="5"/>
  </cols>
  <sheetData>
    <row r="1" spans="1:21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5" spans="1:21" ht="24" x14ac:dyDescent="0.55000000000000004">
      <c r="A5" s="6" t="s">
        <v>222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7" spans="1:21" ht="24" x14ac:dyDescent="0.55000000000000004">
      <c r="C7" s="7" t="s">
        <v>154</v>
      </c>
      <c r="D7" s="8"/>
      <c r="E7" s="8"/>
      <c r="F7" s="8"/>
      <c r="G7" s="8"/>
      <c r="H7" s="8"/>
      <c r="I7" s="8"/>
      <c r="J7" s="8"/>
      <c r="K7" s="8"/>
      <c r="M7" s="7" t="s">
        <v>7</v>
      </c>
      <c r="N7" s="8"/>
      <c r="O7" s="8"/>
      <c r="P7" s="8"/>
      <c r="Q7" s="8"/>
      <c r="R7" s="8"/>
      <c r="S7" s="8"/>
      <c r="T7" s="8"/>
      <c r="U7" s="8"/>
    </row>
    <row r="8" spans="1:21" ht="72" x14ac:dyDescent="0.55000000000000004">
      <c r="A8" s="20" t="s">
        <v>223</v>
      </c>
      <c r="C8" s="21" t="s">
        <v>152</v>
      </c>
      <c r="E8" s="21" t="s">
        <v>224</v>
      </c>
      <c r="G8" s="21" t="s">
        <v>225</v>
      </c>
      <c r="I8" s="21" t="s">
        <v>226</v>
      </c>
      <c r="K8" s="21" t="s">
        <v>227</v>
      </c>
      <c r="M8" s="21" t="s">
        <v>152</v>
      </c>
      <c r="O8" s="21" t="s">
        <v>224</v>
      </c>
      <c r="Q8" s="21" t="s">
        <v>225</v>
      </c>
      <c r="S8" s="21" t="s">
        <v>226</v>
      </c>
      <c r="U8" s="21" t="s">
        <v>227</v>
      </c>
    </row>
    <row r="9" spans="1:21" x14ac:dyDescent="0.55000000000000004">
      <c r="A9" s="22" t="s">
        <v>19</v>
      </c>
      <c r="C9" s="14">
        <v>0</v>
      </c>
      <c r="E9" s="14">
        <v>-2647278234</v>
      </c>
      <c r="G9" s="14">
        <v>0</v>
      </c>
      <c r="I9" s="14">
        <v>-2647278234</v>
      </c>
      <c r="K9" s="16">
        <v>4.4218770134142341E-2</v>
      </c>
      <c r="M9" s="14">
        <v>715893500</v>
      </c>
      <c r="O9" s="14">
        <v>-886884223</v>
      </c>
      <c r="Q9" s="14">
        <v>0</v>
      </c>
      <c r="S9" s="14">
        <v>-170990723</v>
      </c>
      <c r="U9" s="16">
        <v>4.3786103600131181E-3</v>
      </c>
    </row>
    <row r="10" spans="1:21" x14ac:dyDescent="0.55000000000000004">
      <c r="A10" s="22" t="s">
        <v>20</v>
      </c>
      <c r="C10" s="14">
        <v>0</v>
      </c>
      <c r="E10" s="14">
        <v>-1180931400</v>
      </c>
      <c r="G10" s="14">
        <v>0</v>
      </c>
      <c r="I10" s="14">
        <v>-1180931400</v>
      </c>
      <c r="K10" s="16">
        <v>1.9725668972047652E-2</v>
      </c>
      <c r="M10" s="14">
        <v>0</v>
      </c>
      <c r="O10" s="14">
        <v>-5885994901</v>
      </c>
      <c r="Q10" s="14">
        <v>2091269782</v>
      </c>
      <c r="S10" s="14">
        <v>-3794725119</v>
      </c>
      <c r="U10" s="16">
        <v>9.7172656082958442E-2</v>
      </c>
    </row>
    <row r="11" spans="1:21" x14ac:dyDescent="0.55000000000000004">
      <c r="A11" s="22" t="s">
        <v>21</v>
      </c>
      <c r="C11" s="14">
        <v>0</v>
      </c>
      <c r="E11" s="14">
        <v>-4998679830</v>
      </c>
      <c r="G11" s="14">
        <v>0</v>
      </c>
      <c r="I11" s="14">
        <v>-4998679830</v>
      </c>
      <c r="K11" s="16">
        <v>8.3495369522591609E-2</v>
      </c>
      <c r="M11" s="14">
        <v>612000000</v>
      </c>
      <c r="O11" s="14">
        <v>-10190857701</v>
      </c>
      <c r="Q11" s="14">
        <v>0</v>
      </c>
      <c r="S11" s="14">
        <v>-9578857701</v>
      </c>
      <c r="U11" s="16">
        <v>0.24528866145966313</v>
      </c>
    </row>
    <row r="12" spans="1:21" x14ac:dyDescent="0.55000000000000004">
      <c r="A12" s="22" t="s">
        <v>22</v>
      </c>
      <c r="C12" s="14">
        <v>0</v>
      </c>
      <c r="E12" s="14">
        <v>-212478187</v>
      </c>
      <c r="G12" s="14">
        <v>0</v>
      </c>
      <c r="I12" s="14">
        <v>-212478187</v>
      </c>
      <c r="K12" s="16">
        <v>3.5491260377553168E-3</v>
      </c>
      <c r="M12" s="14">
        <v>0</v>
      </c>
      <c r="O12" s="14">
        <v>-314099236</v>
      </c>
      <c r="Q12" s="14">
        <v>0</v>
      </c>
      <c r="S12" s="14">
        <v>-314099236</v>
      </c>
      <c r="U12" s="16">
        <v>8.0432326660306898E-3</v>
      </c>
    </row>
    <row r="13" spans="1:21" x14ac:dyDescent="0.55000000000000004">
      <c r="A13" s="22" t="s">
        <v>23</v>
      </c>
      <c r="C13" s="14">
        <v>7420000000</v>
      </c>
      <c r="E13" s="14">
        <v>-2476178550</v>
      </c>
      <c r="G13" s="14">
        <v>0</v>
      </c>
      <c r="I13" s="14">
        <v>4943821450</v>
      </c>
      <c r="K13" s="16">
        <v>-8.2579043439448413E-2</v>
      </c>
      <c r="M13" s="14">
        <v>7420000000</v>
      </c>
      <c r="O13" s="14">
        <v>22601714850</v>
      </c>
      <c r="Q13" s="14">
        <v>5340775200</v>
      </c>
      <c r="S13" s="14">
        <v>35362490050</v>
      </c>
      <c r="U13" s="16">
        <v>-0.90553781264958333</v>
      </c>
    </row>
    <row r="14" spans="1:21" x14ac:dyDescent="0.55000000000000004">
      <c r="A14" s="22" t="s">
        <v>228</v>
      </c>
      <c r="C14" s="14">
        <v>0</v>
      </c>
      <c r="E14" s="14">
        <v>-380911769</v>
      </c>
      <c r="G14" s="14">
        <v>0</v>
      </c>
      <c r="I14" s="14">
        <v>-380911769</v>
      </c>
      <c r="K14" s="16">
        <v>6.3625537121386414E-3</v>
      </c>
      <c r="M14" s="14">
        <v>0</v>
      </c>
      <c r="O14" s="14">
        <v>112567956</v>
      </c>
      <c r="Q14" s="14">
        <v>0</v>
      </c>
      <c r="S14" s="14">
        <v>112567956</v>
      </c>
      <c r="U14" s="16">
        <v>-2.8825611688132391E-3</v>
      </c>
    </row>
    <row r="15" spans="1:21" x14ac:dyDescent="0.55000000000000004">
      <c r="A15" s="22" t="s">
        <v>24</v>
      </c>
      <c r="C15" s="14">
        <v>0</v>
      </c>
      <c r="E15" s="14">
        <v>-281067637</v>
      </c>
      <c r="G15" s="14">
        <v>0</v>
      </c>
      <c r="I15" s="14">
        <v>-281067637</v>
      </c>
      <c r="K15" s="16">
        <v>4.6948088315863674E-3</v>
      </c>
      <c r="M15" s="14">
        <v>16965000</v>
      </c>
      <c r="O15" s="14">
        <v>-2392956063</v>
      </c>
      <c r="Q15" s="14">
        <v>0</v>
      </c>
      <c r="S15" s="14">
        <v>-2375991063</v>
      </c>
      <c r="U15" s="16">
        <v>6.0842710652497682E-2</v>
      </c>
    </row>
    <row r="16" spans="1:21" x14ac:dyDescent="0.55000000000000004">
      <c r="A16" s="22" t="s">
        <v>25</v>
      </c>
      <c r="C16" s="14">
        <v>0</v>
      </c>
      <c r="E16" s="14">
        <v>3030555638</v>
      </c>
      <c r="G16" s="14">
        <v>0</v>
      </c>
      <c r="I16" s="14">
        <v>3030555638</v>
      </c>
      <c r="K16" s="16">
        <v>-5.0620838193108149E-2</v>
      </c>
      <c r="M16" s="14">
        <v>8334883310</v>
      </c>
      <c r="O16" s="14">
        <v>63389122105</v>
      </c>
      <c r="Q16" s="14">
        <v>21116689306</v>
      </c>
      <c r="S16" s="14">
        <v>92840694721</v>
      </c>
      <c r="U16" s="16">
        <v>-2.3773993150270836</v>
      </c>
    </row>
    <row r="17" spans="1:21" x14ac:dyDescent="0.55000000000000004">
      <c r="A17" s="22" t="s">
        <v>27</v>
      </c>
      <c r="C17" s="14">
        <v>0</v>
      </c>
      <c r="E17" s="14">
        <v>-113321700</v>
      </c>
      <c r="G17" s="14">
        <v>0</v>
      </c>
      <c r="I17" s="14">
        <v>-113321700</v>
      </c>
      <c r="K17" s="16">
        <v>1.8928672245904312E-3</v>
      </c>
      <c r="M17" s="14">
        <v>114000000</v>
      </c>
      <c r="O17" s="14">
        <v>-5618218314</v>
      </c>
      <c r="Q17" s="14">
        <v>737767036</v>
      </c>
      <c r="S17" s="14">
        <v>-4766451278</v>
      </c>
      <c r="U17" s="16">
        <v>0.12205593718875944</v>
      </c>
    </row>
    <row r="18" spans="1:21" x14ac:dyDescent="0.55000000000000004">
      <c r="A18" s="22" t="s">
        <v>229</v>
      </c>
      <c r="C18" s="14">
        <v>0</v>
      </c>
      <c r="E18" s="14">
        <v>-1592070480</v>
      </c>
      <c r="G18" s="14">
        <v>0</v>
      </c>
      <c r="I18" s="14">
        <v>-1592070480</v>
      </c>
      <c r="K18" s="16">
        <v>2.6593124095649429E-2</v>
      </c>
      <c r="M18" s="14">
        <v>1878800000</v>
      </c>
      <c r="O18" s="14">
        <v>-6714387752</v>
      </c>
      <c r="Q18" s="14">
        <v>0</v>
      </c>
      <c r="S18" s="14">
        <v>-4835587752</v>
      </c>
      <c r="U18" s="16">
        <v>0.12382633546534418</v>
      </c>
    </row>
    <row r="19" spans="1:21" ht="45" x14ac:dyDescent="0.55000000000000004">
      <c r="A19" s="22" t="s">
        <v>28</v>
      </c>
      <c r="C19" s="14">
        <v>0</v>
      </c>
      <c r="E19" s="14">
        <v>970403877</v>
      </c>
      <c r="G19" s="14">
        <v>0</v>
      </c>
      <c r="I19" s="14">
        <v>970403877</v>
      </c>
      <c r="K19" s="16">
        <v>-1.6209125819580752E-2</v>
      </c>
      <c r="M19" s="14">
        <v>0</v>
      </c>
      <c r="O19" s="14">
        <v>956161140</v>
      </c>
      <c r="Q19" s="14">
        <v>0</v>
      </c>
      <c r="S19" s="14">
        <v>956161140</v>
      </c>
      <c r="U19" s="16">
        <v>-2.4484703029450043E-2</v>
      </c>
    </row>
    <row r="20" spans="1:21" x14ac:dyDescent="0.55000000000000004">
      <c r="A20" s="22" t="s">
        <v>30</v>
      </c>
      <c r="C20" s="14">
        <v>0</v>
      </c>
      <c r="E20" s="14">
        <v>-21297854</v>
      </c>
      <c r="G20" s="14">
        <v>0</v>
      </c>
      <c r="I20" s="14">
        <v>-21297854</v>
      </c>
      <c r="K20" s="16">
        <v>3.557483676181368E-4</v>
      </c>
      <c r="M20" s="14">
        <v>2037163</v>
      </c>
      <c r="O20" s="14">
        <v>55311647</v>
      </c>
      <c r="Q20" s="14">
        <v>0</v>
      </c>
      <c r="S20" s="14">
        <v>57348810</v>
      </c>
      <c r="U20" s="16">
        <v>-1.4685480545071669E-3</v>
      </c>
    </row>
    <row r="21" spans="1:21" x14ac:dyDescent="0.55000000000000004">
      <c r="A21" s="22" t="s">
        <v>31</v>
      </c>
      <c r="C21" s="14">
        <v>0</v>
      </c>
      <c r="E21" s="14">
        <v>-1608372900</v>
      </c>
      <c r="G21" s="14">
        <v>0</v>
      </c>
      <c r="I21" s="14">
        <v>-1608372900</v>
      </c>
      <c r="K21" s="16">
        <v>2.6865431310415067E-2</v>
      </c>
      <c r="M21" s="14">
        <v>0</v>
      </c>
      <c r="O21" s="14">
        <v>385691400</v>
      </c>
      <c r="Q21" s="14">
        <v>0</v>
      </c>
      <c r="S21" s="14">
        <v>385691400</v>
      </c>
      <c r="U21" s="16">
        <v>-9.8765145276797466E-3</v>
      </c>
    </row>
    <row r="22" spans="1:21" x14ac:dyDescent="0.55000000000000004">
      <c r="A22" s="22" t="s">
        <v>32</v>
      </c>
      <c r="C22" s="14">
        <v>0</v>
      </c>
      <c r="E22" s="14">
        <v>-8386105</v>
      </c>
      <c r="G22" s="14">
        <v>0</v>
      </c>
      <c r="I22" s="14">
        <v>-8386105</v>
      </c>
      <c r="K22" s="16">
        <v>1.4007717230216224E-4</v>
      </c>
      <c r="M22" s="14">
        <v>18304869</v>
      </c>
      <c r="O22" s="14">
        <v>13579071</v>
      </c>
      <c r="Q22" s="14">
        <v>0</v>
      </c>
      <c r="S22" s="14">
        <v>31883940</v>
      </c>
      <c r="U22" s="16">
        <v>-8.1646154570641028E-4</v>
      </c>
    </row>
    <row r="23" spans="1:21" x14ac:dyDescent="0.55000000000000004">
      <c r="A23" s="22" t="s">
        <v>33</v>
      </c>
      <c r="C23" s="14">
        <v>22000000</v>
      </c>
      <c r="E23" s="14">
        <v>-1994064300</v>
      </c>
      <c r="G23" s="14">
        <v>0</v>
      </c>
      <c r="I23" s="14">
        <v>-1972064300</v>
      </c>
      <c r="K23" s="16">
        <v>3.2940344861177265E-2</v>
      </c>
      <c r="M23" s="14">
        <v>22000000</v>
      </c>
      <c r="O23" s="14">
        <v>-1491075000</v>
      </c>
      <c r="Q23" s="14">
        <v>0</v>
      </c>
      <c r="S23" s="14">
        <v>-1469075000</v>
      </c>
      <c r="U23" s="16">
        <v>3.7619040973563639E-2</v>
      </c>
    </row>
    <row r="24" spans="1:21" x14ac:dyDescent="0.55000000000000004">
      <c r="A24" s="22" t="s">
        <v>34</v>
      </c>
      <c r="C24" s="14">
        <v>0</v>
      </c>
      <c r="E24" s="14">
        <v>-17959609900</v>
      </c>
      <c r="G24" s="14">
        <v>180183680</v>
      </c>
      <c r="I24" s="14">
        <v>-17779426220</v>
      </c>
      <c r="K24" s="16">
        <v>0.29697836481328593</v>
      </c>
      <c r="M24" s="14">
        <v>318499361</v>
      </c>
      <c r="O24" s="14">
        <v>-14895718265</v>
      </c>
      <c r="Q24" s="14">
        <v>180183680</v>
      </c>
      <c r="S24" s="14">
        <v>-14397035224</v>
      </c>
      <c r="U24" s="16">
        <v>0.36866916800673555</v>
      </c>
    </row>
    <row r="25" spans="1:21" ht="45" x14ac:dyDescent="0.55000000000000004">
      <c r="A25" s="22" t="s">
        <v>35</v>
      </c>
      <c r="C25" s="14">
        <v>0</v>
      </c>
      <c r="E25" s="14">
        <v>2278147001</v>
      </c>
      <c r="G25" s="14">
        <v>0</v>
      </c>
      <c r="I25" s="14">
        <v>2278147001</v>
      </c>
      <c r="K25" s="16">
        <v>-3.8052992418856089E-2</v>
      </c>
      <c r="M25" s="14">
        <v>630000000</v>
      </c>
      <c r="O25" s="14">
        <v>1716242318</v>
      </c>
      <c r="Q25" s="14">
        <v>0</v>
      </c>
      <c r="S25" s="14">
        <v>2346242318</v>
      </c>
      <c r="U25" s="16">
        <v>-6.008092568095634E-2</v>
      </c>
    </row>
    <row r="26" spans="1:21" x14ac:dyDescent="0.55000000000000004">
      <c r="A26" s="22" t="s">
        <v>36</v>
      </c>
      <c r="C26" s="14">
        <v>0</v>
      </c>
      <c r="E26" s="14">
        <v>-3013561980</v>
      </c>
      <c r="G26" s="14">
        <v>0</v>
      </c>
      <c r="I26" s="14">
        <v>-3013561980</v>
      </c>
      <c r="K26" s="16">
        <v>5.0336984895336417E-2</v>
      </c>
      <c r="M26" s="14">
        <v>0</v>
      </c>
      <c r="O26" s="14">
        <v>-13672201512</v>
      </c>
      <c r="Q26" s="14">
        <v>734967484</v>
      </c>
      <c r="S26" s="14">
        <v>-12937234028</v>
      </c>
      <c r="U26" s="16">
        <v>0.33128760409367375</v>
      </c>
    </row>
    <row r="27" spans="1:21" x14ac:dyDescent="0.55000000000000004">
      <c r="A27" s="22" t="s">
        <v>37</v>
      </c>
      <c r="C27" s="14">
        <v>0</v>
      </c>
      <c r="E27" s="14">
        <v>-470978087</v>
      </c>
      <c r="G27" s="14">
        <v>0</v>
      </c>
      <c r="I27" s="14">
        <v>-470978087</v>
      </c>
      <c r="K27" s="16">
        <v>7.8669750311070232E-3</v>
      </c>
      <c r="M27" s="14">
        <v>810040340</v>
      </c>
      <c r="O27" s="14">
        <v>-2840232770</v>
      </c>
      <c r="Q27" s="14">
        <v>0</v>
      </c>
      <c r="S27" s="14">
        <v>-2030192430</v>
      </c>
      <c r="U27" s="16">
        <v>5.1987742088313214E-2</v>
      </c>
    </row>
    <row r="28" spans="1:21" ht="45" x14ac:dyDescent="0.55000000000000004">
      <c r="A28" s="22" t="s">
        <v>38</v>
      </c>
      <c r="C28" s="14">
        <v>0</v>
      </c>
      <c r="E28" s="14">
        <v>-170578980</v>
      </c>
      <c r="G28" s="14">
        <v>0</v>
      </c>
      <c r="I28" s="14">
        <v>-170578980</v>
      </c>
      <c r="K28" s="16">
        <v>2.8492632959624385E-3</v>
      </c>
      <c r="M28" s="14">
        <v>0</v>
      </c>
      <c r="O28" s="14">
        <v>-1717379426</v>
      </c>
      <c r="Q28" s="14">
        <v>0</v>
      </c>
      <c r="S28" s="14">
        <v>-1717379426</v>
      </c>
      <c r="U28" s="16">
        <v>4.3977446348109663E-2</v>
      </c>
    </row>
    <row r="29" spans="1:21" x14ac:dyDescent="0.55000000000000004">
      <c r="A29" s="22" t="s">
        <v>40</v>
      </c>
      <c r="C29" s="14">
        <v>0</v>
      </c>
      <c r="E29" s="14">
        <v>-1453586013</v>
      </c>
      <c r="G29" s="14">
        <v>0</v>
      </c>
      <c r="I29" s="14">
        <v>-1453586013</v>
      </c>
      <c r="K29" s="16">
        <v>2.4279950990240887E-2</v>
      </c>
      <c r="M29" s="14">
        <v>0</v>
      </c>
      <c r="O29" s="14">
        <v>-10561137651</v>
      </c>
      <c r="Q29" s="14">
        <v>0</v>
      </c>
      <c r="S29" s="14">
        <v>-10561137651</v>
      </c>
      <c r="U29" s="16">
        <v>0.27044219663421859</v>
      </c>
    </row>
    <row r="30" spans="1:21" x14ac:dyDescent="0.55000000000000004">
      <c r="A30" s="22" t="s">
        <v>42</v>
      </c>
      <c r="C30" s="14">
        <v>0</v>
      </c>
      <c r="E30" s="14">
        <v>4925617155</v>
      </c>
      <c r="G30" s="14">
        <v>0</v>
      </c>
      <c r="I30" s="14">
        <v>4925617155</v>
      </c>
      <c r="K30" s="16">
        <v>-8.2274968285684619E-2</v>
      </c>
      <c r="M30" s="14">
        <v>14029500000</v>
      </c>
      <c r="O30" s="14">
        <v>-44211864825</v>
      </c>
      <c r="Q30" s="14">
        <v>0</v>
      </c>
      <c r="S30" s="14">
        <v>-30182364825</v>
      </c>
      <c r="U30" s="16">
        <v>0.77288880351971201</v>
      </c>
    </row>
    <row r="31" spans="1:21" ht="45" x14ac:dyDescent="0.55000000000000004">
      <c r="A31" s="22" t="s">
        <v>43</v>
      </c>
      <c r="C31" s="14">
        <v>1549975500</v>
      </c>
      <c r="E31" s="14">
        <v>-1239450309</v>
      </c>
      <c r="G31" s="14">
        <v>0</v>
      </c>
      <c r="I31" s="14">
        <v>310525191</v>
      </c>
      <c r="K31" s="16">
        <v>-5.1868526191681166E-3</v>
      </c>
      <c r="M31" s="14">
        <v>1549975500</v>
      </c>
      <c r="O31" s="14">
        <v>1034016555</v>
      </c>
      <c r="Q31" s="14">
        <v>0</v>
      </c>
      <c r="S31" s="14">
        <v>2583992055</v>
      </c>
      <c r="U31" s="16">
        <v>-6.6169053991394527E-2</v>
      </c>
    </row>
    <row r="32" spans="1:21" x14ac:dyDescent="0.55000000000000004">
      <c r="A32" s="22" t="s">
        <v>44</v>
      </c>
      <c r="C32" s="14">
        <v>0</v>
      </c>
      <c r="E32" s="14">
        <v>-13154418026</v>
      </c>
      <c r="G32" s="14">
        <v>0</v>
      </c>
      <c r="I32" s="14">
        <v>-13154418026</v>
      </c>
      <c r="K32" s="16">
        <v>0.21972461355571757</v>
      </c>
      <c r="M32" s="14">
        <v>0</v>
      </c>
      <c r="O32" s="14">
        <v>-9823032847</v>
      </c>
      <c r="Q32" s="14">
        <v>0</v>
      </c>
      <c r="S32" s="14">
        <v>-9823032847</v>
      </c>
      <c r="U32" s="16">
        <v>0.25154132713166755</v>
      </c>
    </row>
    <row r="33" spans="1:21" x14ac:dyDescent="0.55000000000000004">
      <c r="A33" s="22" t="s">
        <v>45</v>
      </c>
      <c r="C33" s="14">
        <v>0</v>
      </c>
      <c r="E33" s="14">
        <v>-1057351104</v>
      </c>
      <c r="G33" s="14">
        <v>0</v>
      </c>
      <c r="I33" s="14">
        <v>-1057351104</v>
      </c>
      <c r="K33" s="16">
        <v>1.7661447451336403E-2</v>
      </c>
      <c r="M33" s="14">
        <v>2243700000</v>
      </c>
      <c r="O33" s="14">
        <v>-3576276683</v>
      </c>
      <c r="Q33" s="14">
        <v>0</v>
      </c>
      <c r="S33" s="14">
        <v>-1332576683</v>
      </c>
      <c r="U33" s="16">
        <v>3.4123687924845582E-2</v>
      </c>
    </row>
    <row r="34" spans="1:21" x14ac:dyDescent="0.55000000000000004">
      <c r="A34" s="22" t="s">
        <v>46</v>
      </c>
      <c r="C34" s="14">
        <v>0</v>
      </c>
      <c r="E34" s="14">
        <v>-792865024</v>
      </c>
      <c r="G34" s="14">
        <v>0</v>
      </c>
      <c r="I34" s="14">
        <v>-792865024</v>
      </c>
      <c r="K34" s="16">
        <v>1.3243608394982653E-2</v>
      </c>
      <c r="M34" s="14">
        <v>0</v>
      </c>
      <c r="O34" s="14">
        <v>-1357882362</v>
      </c>
      <c r="Q34" s="14">
        <v>0</v>
      </c>
      <c r="S34" s="14">
        <v>-1357882362</v>
      </c>
      <c r="U34" s="16">
        <v>3.477169798230681E-2</v>
      </c>
    </row>
    <row r="35" spans="1:21" ht="45" x14ac:dyDescent="0.55000000000000004">
      <c r="A35" s="22" t="s">
        <v>47</v>
      </c>
      <c r="C35" s="14">
        <v>0</v>
      </c>
      <c r="E35" s="14">
        <v>-2186910000</v>
      </c>
      <c r="G35" s="14">
        <v>0</v>
      </c>
      <c r="I35" s="14">
        <v>-2186910000</v>
      </c>
      <c r="K35" s="16">
        <v>3.6529016614903057E-2</v>
      </c>
      <c r="M35" s="14">
        <v>2100000000</v>
      </c>
      <c r="O35" s="14">
        <v>-5710192832</v>
      </c>
      <c r="Q35" s="14">
        <v>0</v>
      </c>
      <c r="S35" s="14">
        <v>-3610192832</v>
      </c>
      <c r="U35" s="16">
        <v>9.2447282861306435E-2</v>
      </c>
    </row>
    <row r="36" spans="1:21" x14ac:dyDescent="0.55000000000000004">
      <c r="A36" s="22" t="s">
        <v>48</v>
      </c>
      <c r="C36" s="14">
        <v>0</v>
      </c>
      <c r="E36" s="14">
        <v>-856871100</v>
      </c>
      <c r="G36" s="14">
        <v>0</v>
      </c>
      <c r="I36" s="14">
        <v>-856871100</v>
      </c>
      <c r="K36" s="16">
        <v>1.4312732873657471E-2</v>
      </c>
      <c r="M36" s="14">
        <v>0</v>
      </c>
      <c r="O36" s="14">
        <v>-873924939</v>
      </c>
      <c r="Q36" s="14">
        <v>0</v>
      </c>
      <c r="S36" s="14">
        <v>-873924939</v>
      </c>
      <c r="U36" s="16">
        <v>2.2378856142851865E-2</v>
      </c>
    </row>
    <row r="37" spans="1:21" ht="45" x14ac:dyDescent="0.55000000000000004">
      <c r="A37" s="22" t="s">
        <v>230</v>
      </c>
      <c r="C37" s="14">
        <v>0</v>
      </c>
      <c r="E37" s="14">
        <v>-676351620</v>
      </c>
      <c r="G37" s="14">
        <v>0</v>
      </c>
      <c r="I37" s="14">
        <v>-676351620</v>
      </c>
      <c r="K37" s="16">
        <v>1.1297428593081837E-2</v>
      </c>
      <c r="M37" s="14">
        <v>0</v>
      </c>
      <c r="O37" s="14">
        <v>-4456376072</v>
      </c>
      <c r="Q37" s="14">
        <v>0</v>
      </c>
      <c r="S37" s="14">
        <v>-4456376072</v>
      </c>
      <c r="U37" s="16">
        <v>0.11411574905717992</v>
      </c>
    </row>
    <row r="38" spans="1:21" ht="45" x14ac:dyDescent="0.55000000000000004">
      <c r="A38" s="22" t="s">
        <v>50</v>
      </c>
      <c r="C38" s="14">
        <v>0</v>
      </c>
      <c r="E38" s="14">
        <v>-1348677337</v>
      </c>
      <c r="G38" s="14">
        <v>0</v>
      </c>
      <c r="I38" s="14">
        <v>-1348677337</v>
      </c>
      <c r="K38" s="16">
        <v>2.2527610579043587E-2</v>
      </c>
      <c r="M38" s="14">
        <v>1809000000</v>
      </c>
      <c r="O38" s="14">
        <v>-3631132631</v>
      </c>
      <c r="Q38" s="14">
        <v>0</v>
      </c>
      <c r="S38" s="14">
        <v>-1822132631</v>
      </c>
      <c r="U38" s="16">
        <v>4.6659892861056325E-2</v>
      </c>
    </row>
    <row r="39" spans="1:21" ht="45" x14ac:dyDescent="0.55000000000000004">
      <c r="A39" s="22" t="s">
        <v>51</v>
      </c>
      <c r="C39" s="14">
        <v>0</v>
      </c>
      <c r="E39" s="14">
        <v>-375529962</v>
      </c>
      <c r="G39" s="14">
        <v>0</v>
      </c>
      <c r="I39" s="14">
        <v>-375529962</v>
      </c>
      <c r="K39" s="16">
        <v>6.2726587839883278E-3</v>
      </c>
      <c r="M39" s="14">
        <v>444444400</v>
      </c>
      <c r="O39" s="14">
        <v>-2297359770</v>
      </c>
      <c r="Q39" s="14">
        <v>0</v>
      </c>
      <c r="S39" s="14">
        <v>-1852915370</v>
      </c>
      <c r="U39" s="16">
        <v>4.7448155624849539E-2</v>
      </c>
    </row>
    <row r="40" spans="1:21" x14ac:dyDescent="0.55000000000000004">
      <c r="A40" s="22" t="s">
        <v>52</v>
      </c>
      <c r="C40" s="14">
        <v>0</v>
      </c>
      <c r="E40" s="14">
        <v>414841767</v>
      </c>
      <c r="G40" s="14">
        <v>0</v>
      </c>
      <c r="I40" s="14">
        <v>414841767</v>
      </c>
      <c r="K40" s="16">
        <v>-6.9293028973751751E-3</v>
      </c>
      <c r="M40" s="14">
        <v>976088987</v>
      </c>
      <c r="O40" s="14">
        <v>-3608238429</v>
      </c>
      <c r="Q40" s="14">
        <v>0</v>
      </c>
      <c r="S40" s="14">
        <v>-2632149442</v>
      </c>
      <c r="U40" s="16">
        <v>6.7402234540197517E-2</v>
      </c>
    </row>
    <row r="41" spans="1:21" ht="45" x14ac:dyDescent="0.55000000000000004">
      <c r="A41" s="22" t="s">
        <v>53</v>
      </c>
      <c r="C41" s="14">
        <v>0</v>
      </c>
      <c r="E41" s="14">
        <v>-9781487323</v>
      </c>
      <c r="G41" s="14">
        <v>0</v>
      </c>
      <c r="I41" s="14">
        <v>-9781487323</v>
      </c>
      <c r="K41" s="16">
        <v>0.16338491887655671</v>
      </c>
      <c r="M41" s="14">
        <v>2342229560</v>
      </c>
      <c r="O41" s="14">
        <v>-1202043115</v>
      </c>
      <c r="Q41" s="14">
        <v>0</v>
      </c>
      <c r="S41" s="14">
        <v>1140186445</v>
      </c>
      <c r="U41" s="16">
        <v>-2.9197093812063282E-2</v>
      </c>
    </row>
    <row r="42" spans="1:21" ht="45" x14ac:dyDescent="0.55000000000000004">
      <c r="A42" s="22" t="s">
        <v>54</v>
      </c>
      <c r="C42" s="14">
        <v>0</v>
      </c>
      <c r="E42" s="14">
        <v>24155415</v>
      </c>
      <c r="G42" s="14">
        <v>0</v>
      </c>
      <c r="I42" s="14">
        <v>24155415</v>
      </c>
      <c r="K42" s="16">
        <v>-4.0347959261006561E-4</v>
      </c>
      <c r="M42" s="14">
        <v>0</v>
      </c>
      <c r="O42" s="14">
        <v>-162077341</v>
      </c>
      <c r="Q42" s="14">
        <v>0</v>
      </c>
      <c r="S42" s="14">
        <v>-162077341</v>
      </c>
      <c r="U42" s="16">
        <v>4.1503627329886128E-3</v>
      </c>
    </row>
    <row r="43" spans="1:21" x14ac:dyDescent="0.55000000000000004">
      <c r="A43" s="22" t="s">
        <v>231</v>
      </c>
      <c r="C43" s="14">
        <v>0</v>
      </c>
      <c r="E43" s="14">
        <v>-251301886</v>
      </c>
      <c r="G43" s="14">
        <v>0</v>
      </c>
      <c r="I43" s="14">
        <v>-251301886</v>
      </c>
      <c r="K43" s="16">
        <v>4.1976170802870147E-3</v>
      </c>
      <c r="M43" s="14">
        <v>0</v>
      </c>
      <c r="O43" s="14">
        <v>-391267494</v>
      </c>
      <c r="Q43" s="14">
        <v>1907459190</v>
      </c>
      <c r="S43" s="14">
        <v>1516191696</v>
      </c>
      <c r="U43" s="16">
        <v>-3.8825572238041589E-2</v>
      </c>
    </row>
    <row r="44" spans="1:21" x14ac:dyDescent="0.55000000000000004">
      <c r="A44" s="22" t="s">
        <v>56</v>
      </c>
      <c r="C44" s="14">
        <v>0</v>
      </c>
      <c r="E44" s="14">
        <v>806691456</v>
      </c>
      <c r="G44" s="14">
        <v>0</v>
      </c>
      <c r="I44" s="14">
        <v>806691456</v>
      </c>
      <c r="K44" s="16">
        <v>-1.347455798333006E-2</v>
      </c>
      <c r="M44" s="14">
        <v>1394800000</v>
      </c>
      <c r="O44" s="14">
        <v>10486988928</v>
      </c>
      <c r="Q44" s="14">
        <v>0</v>
      </c>
      <c r="S44" s="14">
        <v>11881788928</v>
      </c>
      <c r="U44" s="16">
        <v>-0.30426050713657699</v>
      </c>
    </row>
    <row r="45" spans="1:21" x14ac:dyDescent="0.55000000000000004">
      <c r="A45" s="22" t="s">
        <v>57</v>
      </c>
      <c r="C45" s="14">
        <v>0</v>
      </c>
      <c r="E45" s="14">
        <v>352739915</v>
      </c>
      <c r="G45" s="14">
        <v>0</v>
      </c>
      <c r="I45" s="14">
        <v>352739915</v>
      </c>
      <c r="K45" s="16">
        <v>-5.8919855941828849E-3</v>
      </c>
      <c r="M45" s="14">
        <v>475247250</v>
      </c>
      <c r="O45" s="14">
        <v>-574461707</v>
      </c>
      <c r="Q45" s="14">
        <v>0</v>
      </c>
      <c r="S45" s="14">
        <v>-99214457</v>
      </c>
      <c r="U45" s="16">
        <v>2.5406141436297453E-3</v>
      </c>
    </row>
    <row r="46" spans="1:21" x14ac:dyDescent="0.55000000000000004">
      <c r="A46" s="22" t="s">
        <v>58</v>
      </c>
      <c r="C46" s="14">
        <v>0</v>
      </c>
      <c r="E46" s="14">
        <v>-638180100</v>
      </c>
      <c r="G46" s="14">
        <v>0</v>
      </c>
      <c r="I46" s="14">
        <v>-638180100</v>
      </c>
      <c r="K46" s="16">
        <v>1.0659831212167166E-2</v>
      </c>
      <c r="M46" s="14">
        <v>753600000</v>
      </c>
      <c r="O46" s="14">
        <v>-89464500</v>
      </c>
      <c r="Q46" s="14">
        <v>0</v>
      </c>
      <c r="S46" s="14">
        <v>664135500</v>
      </c>
      <c r="U46" s="16">
        <v>-1.7006715509077602E-2</v>
      </c>
    </row>
    <row r="47" spans="1:21" x14ac:dyDescent="0.55000000000000004">
      <c r="A47" s="22" t="s">
        <v>59</v>
      </c>
      <c r="C47" s="14">
        <v>0</v>
      </c>
      <c r="E47" s="14">
        <v>-1489855333</v>
      </c>
      <c r="G47" s="14">
        <v>0</v>
      </c>
      <c r="I47" s="14">
        <v>-1489855333</v>
      </c>
      <c r="K47" s="16">
        <v>2.4885775003525033E-2</v>
      </c>
      <c r="M47" s="14">
        <v>0</v>
      </c>
      <c r="O47" s="14">
        <v>-4597151305</v>
      </c>
      <c r="Q47" s="14">
        <v>0</v>
      </c>
      <c r="S47" s="14">
        <v>-4597151305</v>
      </c>
      <c r="U47" s="16">
        <v>0.11772062236745337</v>
      </c>
    </row>
    <row r="48" spans="1:21" x14ac:dyDescent="0.55000000000000004">
      <c r="A48" s="22" t="s">
        <v>60</v>
      </c>
      <c r="C48" s="14">
        <v>0</v>
      </c>
      <c r="E48" s="14">
        <v>-360920429</v>
      </c>
      <c r="G48" s="14">
        <v>0</v>
      </c>
      <c r="I48" s="14">
        <v>-360920429</v>
      </c>
      <c r="K48" s="16">
        <v>6.028628680466476E-3</v>
      </c>
      <c r="M48" s="14">
        <v>217059150</v>
      </c>
      <c r="O48" s="14">
        <v>-374052023</v>
      </c>
      <c r="Q48" s="14">
        <v>0</v>
      </c>
      <c r="S48" s="14">
        <v>-156992873</v>
      </c>
      <c r="U48" s="16">
        <v>4.0201632469033053E-3</v>
      </c>
    </row>
    <row r="49" spans="1:21" x14ac:dyDescent="0.55000000000000004">
      <c r="A49" s="22" t="s">
        <v>61</v>
      </c>
      <c r="C49" s="14">
        <v>0</v>
      </c>
      <c r="E49" s="14">
        <v>-1561696487</v>
      </c>
      <c r="G49" s="14">
        <v>0</v>
      </c>
      <c r="I49" s="14">
        <v>-1561696487</v>
      </c>
      <c r="K49" s="16">
        <v>2.6085772583718005E-2</v>
      </c>
      <c r="M49" s="14">
        <v>1970946360</v>
      </c>
      <c r="O49" s="14">
        <v>-3549310198</v>
      </c>
      <c r="Q49" s="14">
        <v>0</v>
      </c>
      <c r="S49" s="14">
        <v>-1578363838</v>
      </c>
      <c r="U49" s="16">
        <v>4.0417632791323224E-2</v>
      </c>
    </row>
    <row r="50" spans="1:21" x14ac:dyDescent="0.55000000000000004">
      <c r="A50" s="22" t="s">
        <v>62</v>
      </c>
      <c r="C50" s="14">
        <v>0</v>
      </c>
      <c r="E50" s="14">
        <v>1382496429</v>
      </c>
      <c r="G50" s="14">
        <v>0</v>
      </c>
      <c r="I50" s="14">
        <v>1382496429</v>
      </c>
      <c r="K50" s="16">
        <v>-2.3092507247662295E-2</v>
      </c>
      <c r="M50" s="14">
        <v>17384644000</v>
      </c>
      <c r="O50" s="14">
        <v>-30760545555</v>
      </c>
      <c r="Q50" s="14">
        <v>13192218621</v>
      </c>
      <c r="S50" s="14">
        <v>-183682934</v>
      </c>
      <c r="U50" s="16">
        <v>4.7036235864679381E-3</v>
      </c>
    </row>
    <row r="51" spans="1:21" x14ac:dyDescent="0.55000000000000004">
      <c r="A51" s="22" t="s">
        <v>63</v>
      </c>
      <c r="C51" s="14">
        <v>1016800000</v>
      </c>
      <c r="E51" s="14">
        <v>-2657294460</v>
      </c>
      <c r="G51" s="14">
        <v>0</v>
      </c>
      <c r="I51" s="14">
        <v>-1640494460</v>
      </c>
      <c r="K51" s="16">
        <v>2.7401973280105914E-2</v>
      </c>
      <c r="M51" s="14">
        <v>1016800000</v>
      </c>
      <c r="O51" s="14">
        <v>-3274835516</v>
      </c>
      <c r="Q51" s="14">
        <v>0</v>
      </c>
      <c r="S51" s="14">
        <v>-2258035516</v>
      </c>
      <c r="U51" s="16">
        <v>5.7822187836676767E-2</v>
      </c>
    </row>
    <row r="52" spans="1:21" x14ac:dyDescent="0.55000000000000004">
      <c r="A52" s="22" t="s">
        <v>64</v>
      </c>
      <c r="C52" s="14">
        <v>0</v>
      </c>
      <c r="E52" s="14">
        <v>-9154789216</v>
      </c>
      <c r="G52" s="14">
        <v>0</v>
      </c>
      <c r="I52" s="14">
        <v>-9154789216</v>
      </c>
      <c r="K52" s="16">
        <v>0.15291687695296075</v>
      </c>
      <c r="M52" s="14">
        <v>0</v>
      </c>
      <c r="O52" s="14">
        <v>-11181921542</v>
      </c>
      <c r="Q52" s="14">
        <v>0</v>
      </c>
      <c r="S52" s="14">
        <v>-11181921542</v>
      </c>
      <c r="U52" s="16">
        <v>0.28633879458276257</v>
      </c>
    </row>
    <row r="53" spans="1:21" x14ac:dyDescent="0.55000000000000004">
      <c r="A53" s="22" t="s">
        <v>65</v>
      </c>
      <c r="C53" s="14">
        <v>0</v>
      </c>
      <c r="E53" s="14">
        <v>-1150115850</v>
      </c>
      <c r="G53" s="14">
        <v>0</v>
      </c>
      <c r="I53" s="14">
        <v>-1150115850</v>
      </c>
      <c r="K53" s="16">
        <v>1.9210941919746746E-2</v>
      </c>
      <c r="M53" s="14">
        <v>14300000</v>
      </c>
      <c r="O53" s="14">
        <v>-6037597646</v>
      </c>
      <c r="Q53" s="14">
        <v>0</v>
      </c>
      <c r="S53" s="14">
        <v>-6023297646</v>
      </c>
      <c r="U53" s="16">
        <v>0.15424037638707583</v>
      </c>
    </row>
    <row r="54" spans="1:21" x14ac:dyDescent="0.55000000000000004">
      <c r="A54" s="22" t="s">
        <v>66</v>
      </c>
      <c r="C54" s="14">
        <v>13567424640</v>
      </c>
      <c r="E54" s="14">
        <v>-12081834040</v>
      </c>
      <c r="G54" s="14">
        <v>0</v>
      </c>
      <c r="I54" s="14">
        <v>1485590600</v>
      </c>
      <c r="K54" s="16">
        <v>-2.4814539103275308E-2</v>
      </c>
      <c r="M54" s="14">
        <v>13567424640</v>
      </c>
      <c r="O54" s="14">
        <v>-23882695195</v>
      </c>
      <c r="Q54" s="14">
        <v>17801447085</v>
      </c>
      <c r="S54" s="14">
        <v>7486176530</v>
      </c>
      <c r="U54" s="16">
        <v>-0.19170075157320116</v>
      </c>
    </row>
    <row r="55" spans="1:21" x14ac:dyDescent="0.55000000000000004">
      <c r="A55" s="22" t="s">
        <v>67</v>
      </c>
      <c r="C55" s="14">
        <v>0</v>
      </c>
      <c r="E55" s="14">
        <v>-524767792</v>
      </c>
      <c r="G55" s="14">
        <v>0</v>
      </c>
      <c r="I55" s="14">
        <v>-524767792</v>
      </c>
      <c r="K55" s="16">
        <v>8.7654505182810424E-3</v>
      </c>
      <c r="M55" s="14">
        <v>0</v>
      </c>
      <c r="O55" s="14">
        <v>-12444493361</v>
      </c>
      <c r="Q55" s="14">
        <v>0</v>
      </c>
      <c r="S55" s="14">
        <v>-12444493361</v>
      </c>
      <c r="U55" s="16">
        <v>0.31866984710971169</v>
      </c>
    </row>
    <row r="56" spans="1:21" x14ac:dyDescent="0.55000000000000004">
      <c r="A56" s="22" t="s">
        <v>68</v>
      </c>
      <c r="C56" s="14">
        <v>0</v>
      </c>
      <c r="E56" s="14">
        <v>4383027985</v>
      </c>
      <c r="G56" s="14">
        <v>0</v>
      </c>
      <c r="I56" s="14">
        <v>4383027985</v>
      </c>
      <c r="K56" s="16">
        <v>-7.3211838661696213E-2</v>
      </c>
      <c r="M56" s="14">
        <v>18037894500</v>
      </c>
      <c r="O56" s="14">
        <v>-37007872759</v>
      </c>
      <c r="Q56" s="14">
        <v>0</v>
      </c>
      <c r="S56" s="14">
        <v>-18969978259</v>
      </c>
      <c r="U56" s="16">
        <v>0.4857698819957677</v>
      </c>
    </row>
    <row r="57" spans="1:21" x14ac:dyDescent="0.55000000000000004">
      <c r="A57" s="22" t="s">
        <v>69</v>
      </c>
      <c r="C57" s="14">
        <v>0</v>
      </c>
      <c r="E57" s="14">
        <v>-5335563375</v>
      </c>
      <c r="G57" s="14">
        <v>0</v>
      </c>
      <c r="I57" s="14">
        <v>-5335563375</v>
      </c>
      <c r="K57" s="16">
        <v>8.9122498491132809E-2</v>
      </c>
      <c r="M57" s="14">
        <v>11300000000</v>
      </c>
      <c r="O57" s="14">
        <v>-26514611861</v>
      </c>
      <c r="Q57" s="14">
        <v>0</v>
      </c>
      <c r="S57" s="14">
        <v>-15214611861</v>
      </c>
      <c r="U57" s="16">
        <v>0.38960509640135893</v>
      </c>
    </row>
    <row r="58" spans="1:21" x14ac:dyDescent="0.55000000000000004">
      <c r="A58" s="22" t="s">
        <v>70</v>
      </c>
      <c r="C58" s="14">
        <v>6480000000</v>
      </c>
      <c r="E58" s="14">
        <v>-4294296000</v>
      </c>
      <c r="G58" s="14">
        <v>0</v>
      </c>
      <c r="I58" s="14">
        <v>2185704000</v>
      </c>
      <c r="K58" s="16">
        <v>-3.650887221296719E-2</v>
      </c>
      <c r="M58" s="14">
        <v>6480000000</v>
      </c>
      <c r="O58" s="14">
        <v>-23122172621</v>
      </c>
      <c r="Q58" s="14">
        <v>0</v>
      </c>
      <c r="S58" s="14">
        <v>-16642172621</v>
      </c>
      <c r="U58" s="16">
        <v>0.42616106986948793</v>
      </c>
    </row>
    <row r="59" spans="1:21" x14ac:dyDescent="0.55000000000000004">
      <c r="A59" s="22" t="s">
        <v>71</v>
      </c>
      <c r="C59" s="14">
        <v>0</v>
      </c>
      <c r="E59" s="14">
        <v>-1037788200</v>
      </c>
      <c r="G59" s="14">
        <v>0</v>
      </c>
      <c r="I59" s="14">
        <v>-1037788200</v>
      </c>
      <c r="K59" s="16">
        <v>1.7334678793617633E-2</v>
      </c>
      <c r="M59" s="14">
        <v>13200000</v>
      </c>
      <c r="O59" s="14">
        <v>-705798705</v>
      </c>
      <c r="Q59" s="14">
        <v>0</v>
      </c>
      <c r="S59" s="14">
        <v>-692598705</v>
      </c>
      <c r="U59" s="16">
        <v>1.7735581275041858E-2</v>
      </c>
    </row>
    <row r="60" spans="1:21" x14ac:dyDescent="0.55000000000000004">
      <c r="A60" s="22" t="s">
        <v>72</v>
      </c>
      <c r="C60" s="14">
        <v>0</v>
      </c>
      <c r="E60" s="14">
        <v>-1740413863</v>
      </c>
      <c r="G60" s="14">
        <v>0</v>
      </c>
      <c r="I60" s="14">
        <v>-1740413863</v>
      </c>
      <c r="K60" s="16">
        <v>2.9070975448616823E-2</v>
      </c>
      <c r="M60" s="14">
        <v>670531140</v>
      </c>
      <c r="O60" s="14">
        <v>-3088014746</v>
      </c>
      <c r="Q60" s="14">
        <v>0</v>
      </c>
      <c r="S60" s="14">
        <v>-2417483606</v>
      </c>
      <c r="U60" s="16">
        <v>6.1905222556392546E-2</v>
      </c>
    </row>
    <row r="61" spans="1:21" x14ac:dyDescent="0.55000000000000004">
      <c r="A61" s="22" t="s">
        <v>73</v>
      </c>
      <c r="C61" s="14">
        <v>0</v>
      </c>
      <c r="E61" s="14">
        <v>-4382353124</v>
      </c>
      <c r="G61" s="14">
        <v>0</v>
      </c>
      <c r="I61" s="14">
        <v>-4382353124</v>
      </c>
      <c r="K61" s="16">
        <v>7.3200566131650741E-2</v>
      </c>
      <c r="M61" s="14">
        <v>3387672468</v>
      </c>
      <c r="O61" s="14">
        <v>-2761842060</v>
      </c>
      <c r="Q61" s="14">
        <v>0</v>
      </c>
      <c r="S61" s="14">
        <v>625830408</v>
      </c>
      <c r="U61" s="16">
        <v>-1.6025825612071574E-2</v>
      </c>
    </row>
    <row r="62" spans="1:21" x14ac:dyDescent="0.55000000000000004">
      <c r="A62" s="22" t="s">
        <v>74</v>
      </c>
      <c r="C62" s="14">
        <v>0</v>
      </c>
      <c r="E62" s="14">
        <v>-56373013</v>
      </c>
      <c r="G62" s="14">
        <v>0</v>
      </c>
      <c r="I62" s="14">
        <v>-56373013</v>
      </c>
      <c r="K62" s="16">
        <v>9.4162573151576709E-4</v>
      </c>
      <c r="M62" s="14">
        <v>0</v>
      </c>
      <c r="O62" s="14">
        <v>5342195128</v>
      </c>
      <c r="Q62" s="14">
        <v>0</v>
      </c>
      <c r="S62" s="14">
        <v>5342195128</v>
      </c>
      <c r="U62" s="16">
        <v>-0.13679918139577901</v>
      </c>
    </row>
    <row r="63" spans="1:21" x14ac:dyDescent="0.55000000000000004">
      <c r="A63" s="22" t="s">
        <v>75</v>
      </c>
      <c r="C63" s="14">
        <v>0</v>
      </c>
      <c r="E63" s="14">
        <v>812088551</v>
      </c>
      <c r="G63" s="14">
        <v>0</v>
      </c>
      <c r="I63" s="14">
        <v>812088551</v>
      </c>
      <c r="K63" s="16">
        <v>-1.3564708274346705E-2</v>
      </c>
      <c r="M63" s="14">
        <v>138466000</v>
      </c>
      <c r="O63" s="14">
        <v>2611503161</v>
      </c>
      <c r="Q63" s="14">
        <v>0</v>
      </c>
      <c r="S63" s="14">
        <v>2749969161</v>
      </c>
      <c r="U63" s="16">
        <v>-7.0419279167976745E-2</v>
      </c>
    </row>
    <row r="64" spans="1:21" x14ac:dyDescent="0.55000000000000004">
      <c r="A64" s="22" t="s">
        <v>232</v>
      </c>
      <c r="C64" s="14">
        <v>0</v>
      </c>
      <c r="E64" s="14">
        <v>2073211436</v>
      </c>
      <c r="G64" s="14">
        <v>0</v>
      </c>
      <c r="I64" s="14">
        <v>2073211436</v>
      </c>
      <c r="K64" s="16">
        <v>-3.4629854448445997E-2</v>
      </c>
      <c r="M64" s="14">
        <v>0</v>
      </c>
      <c r="O64" s="14">
        <v>1727176445</v>
      </c>
      <c r="Q64" s="14">
        <v>0</v>
      </c>
      <c r="S64" s="14">
        <v>1727176445</v>
      </c>
      <c r="U64" s="16">
        <v>-4.4228321530915021E-2</v>
      </c>
    </row>
    <row r="65" spans="1:21" x14ac:dyDescent="0.55000000000000004">
      <c r="A65" s="22" t="s">
        <v>76</v>
      </c>
      <c r="C65" s="14">
        <v>0</v>
      </c>
      <c r="E65" s="14">
        <v>-3131288256</v>
      </c>
      <c r="G65" s="14">
        <v>0</v>
      </c>
      <c r="I65" s="14">
        <v>-3131288256</v>
      </c>
      <c r="K65" s="16">
        <v>5.2303423885516474E-2</v>
      </c>
      <c r="M65" s="14">
        <v>2466891700</v>
      </c>
      <c r="O65" s="14">
        <v>-7681785158</v>
      </c>
      <c r="Q65" s="14">
        <v>0</v>
      </c>
      <c r="S65" s="14">
        <v>-5214893458</v>
      </c>
      <c r="U65" s="16">
        <v>0.13353932962528869</v>
      </c>
    </row>
    <row r="66" spans="1:21" x14ac:dyDescent="0.55000000000000004">
      <c r="A66" s="22" t="s">
        <v>233</v>
      </c>
      <c r="C66" s="14">
        <v>0</v>
      </c>
      <c r="E66" s="14">
        <v>-461239200</v>
      </c>
      <c r="G66" s="14">
        <v>0</v>
      </c>
      <c r="I66" s="14">
        <v>-461239200</v>
      </c>
      <c r="K66" s="16">
        <v>7.704301686052282E-3</v>
      </c>
      <c r="M66" s="14">
        <v>0</v>
      </c>
      <c r="O66" s="14">
        <v>2017921500</v>
      </c>
      <c r="Q66" s="14">
        <v>19676469920</v>
      </c>
      <c r="S66" s="14">
        <v>21694391420</v>
      </c>
      <c r="U66" s="16">
        <v>-0.55553474106189782</v>
      </c>
    </row>
    <row r="67" spans="1:21" x14ac:dyDescent="0.55000000000000004">
      <c r="A67" s="22" t="s">
        <v>77</v>
      </c>
      <c r="C67" s="14">
        <v>0</v>
      </c>
      <c r="E67" s="14">
        <v>55915312</v>
      </c>
      <c r="G67" s="14">
        <v>0</v>
      </c>
      <c r="I67" s="14">
        <v>55915312</v>
      </c>
      <c r="K67" s="16">
        <v>-9.3398053009748387E-4</v>
      </c>
      <c r="M67" s="14">
        <v>562500000</v>
      </c>
      <c r="O67" s="14">
        <v>-1274869125</v>
      </c>
      <c r="Q67" s="14">
        <v>12538755</v>
      </c>
      <c r="S67" s="14">
        <v>-699830370</v>
      </c>
      <c r="U67" s="16">
        <v>1.7920764674080086E-2</v>
      </c>
    </row>
    <row r="68" spans="1:21" x14ac:dyDescent="0.55000000000000004">
      <c r="A68" s="22" t="s">
        <v>78</v>
      </c>
      <c r="C68" s="14">
        <v>0</v>
      </c>
      <c r="E68" s="14">
        <v>10209759417</v>
      </c>
      <c r="G68" s="14">
        <v>0</v>
      </c>
      <c r="I68" s="14">
        <v>10209759417</v>
      </c>
      <c r="K68" s="16">
        <v>-0.17053855502867332</v>
      </c>
      <c r="M68" s="14">
        <v>14515578000</v>
      </c>
      <c r="O68" s="14">
        <v>-11434056049</v>
      </c>
      <c r="Q68" s="14">
        <v>11202794811</v>
      </c>
      <c r="S68" s="14">
        <v>14284316762</v>
      </c>
      <c r="U68" s="16">
        <v>-0.36578275278596389</v>
      </c>
    </row>
    <row r="69" spans="1:21" x14ac:dyDescent="0.55000000000000004">
      <c r="A69" s="22" t="s">
        <v>234</v>
      </c>
      <c r="C69" s="14">
        <v>0</v>
      </c>
      <c r="E69" s="14">
        <v>3826606102</v>
      </c>
      <c r="G69" s="14">
        <v>0</v>
      </c>
      <c r="I69" s="14">
        <v>3826606102</v>
      </c>
      <c r="K69" s="16">
        <v>-6.39176545347762E-2</v>
      </c>
      <c r="M69" s="14">
        <v>0</v>
      </c>
      <c r="O69" s="14">
        <v>-22623145683</v>
      </c>
      <c r="Q69" s="14">
        <v>0</v>
      </c>
      <c r="S69" s="14">
        <v>-22623145683</v>
      </c>
      <c r="U69" s="16">
        <v>0.57931762803102382</v>
      </c>
    </row>
    <row r="70" spans="1:21" x14ac:dyDescent="0.55000000000000004">
      <c r="A70" s="22" t="s">
        <v>81</v>
      </c>
      <c r="C70" s="14">
        <v>3977878800</v>
      </c>
      <c r="E70" s="14">
        <v>-3964659392</v>
      </c>
      <c r="G70" s="14">
        <v>0</v>
      </c>
      <c r="I70" s="14">
        <v>13219408</v>
      </c>
      <c r="K70" s="16">
        <v>-2.208101725590822E-4</v>
      </c>
      <c r="M70" s="14">
        <v>3977878800</v>
      </c>
      <c r="O70" s="14">
        <v>-12104265626</v>
      </c>
      <c r="Q70" s="14">
        <v>0</v>
      </c>
      <c r="S70" s="14">
        <v>-8126386826</v>
      </c>
      <c r="U70" s="16">
        <v>0.20809480725920854</v>
      </c>
    </row>
    <row r="71" spans="1:21" x14ac:dyDescent="0.55000000000000004">
      <c r="A71" s="22" t="s">
        <v>82</v>
      </c>
      <c r="C71" s="14">
        <v>0</v>
      </c>
      <c r="E71" s="14">
        <v>-1280336400</v>
      </c>
      <c r="G71" s="14">
        <v>0</v>
      </c>
      <c r="I71" s="14">
        <v>-1280336400</v>
      </c>
      <c r="K71" s="16">
        <v>2.138607881817961E-2</v>
      </c>
      <c r="M71" s="14">
        <v>0</v>
      </c>
      <c r="O71" s="14">
        <v>-3753435312</v>
      </c>
      <c r="Q71" s="14">
        <v>0</v>
      </c>
      <c r="S71" s="14">
        <v>-3753435312</v>
      </c>
      <c r="U71" s="16">
        <v>9.6115335700184559E-2</v>
      </c>
    </row>
    <row r="72" spans="1:21" ht="45" x14ac:dyDescent="0.55000000000000004">
      <c r="A72" s="22" t="s">
        <v>85</v>
      </c>
      <c r="C72" s="14">
        <v>0</v>
      </c>
      <c r="E72" s="14">
        <v>-244635844</v>
      </c>
      <c r="G72" s="14">
        <v>0</v>
      </c>
      <c r="I72" s="14">
        <v>-244635844</v>
      </c>
      <c r="K72" s="16">
        <v>4.0862709531150499E-3</v>
      </c>
      <c r="M72" s="14">
        <v>957056100</v>
      </c>
      <c r="O72" s="14">
        <v>353362886</v>
      </c>
      <c r="Q72" s="14">
        <v>0</v>
      </c>
      <c r="S72" s="14">
        <v>1310418986</v>
      </c>
      <c r="U72" s="16">
        <v>-3.355628917983746E-2</v>
      </c>
    </row>
    <row r="73" spans="1:21" x14ac:dyDescent="0.55000000000000004">
      <c r="A73" s="22" t="s">
        <v>86</v>
      </c>
      <c r="C73" s="14">
        <v>0</v>
      </c>
      <c r="E73" s="14">
        <v>-651240744</v>
      </c>
      <c r="G73" s="14">
        <v>0</v>
      </c>
      <c r="I73" s="14">
        <v>-651240744</v>
      </c>
      <c r="K73" s="16">
        <v>1.0877989472761947E-2</v>
      </c>
      <c r="M73" s="14">
        <v>10295038600</v>
      </c>
      <c r="O73" s="14">
        <v>-11303678629</v>
      </c>
      <c r="Q73" s="14">
        <v>0</v>
      </c>
      <c r="S73" s="14">
        <v>-1008640029</v>
      </c>
      <c r="U73" s="16">
        <v>2.5828545566786869E-2</v>
      </c>
    </row>
    <row r="74" spans="1:21" ht="45" x14ac:dyDescent="0.55000000000000004">
      <c r="A74" s="22" t="s">
        <v>235</v>
      </c>
      <c r="C74" s="14">
        <v>0</v>
      </c>
      <c r="E74" s="14">
        <v>-1124060418</v>
      </c>
      <c r="G74" s="14">
        <v>0</v>
      </c>
      <c r="I74" s="14">
        <v>-1124060418</v>
      </c>
      <c r="K74" s="16">
        <v>1.8775725423212149E-2</v>
      </c>
      <c r="M74" s="14">
        <v>0</v>
      </c>
      <c r="O74" s="14">
        <v>-6898677389</v>
      </c>
      <c r="Q74" s="14">
        <v>0</v>
      </c>
      <c r="S74" s="14">
        <v>-6898677389</v>
      </c>
      <c r="U74" s="16">
        <v>0.17665648612915477</v>
      </c>
    </row>
    <row r="75" spans="1:21" x14ac:dyDescent="0.55000000000000004">
      <c r="A75" s="22" t="s">
        <v>199</v>
      </c>
      <c r="L75" s="15"/>
      <c r="M75" s="14">
        <v>0</v>
      </c>
      <c r="O75" s="14">
        <v>0</v>
      </c>
      <c r="Q75" s="14">
        <v>512437162</v>
      </c>
      <c r="S75" s="14">
        <v>512437162</v>
      </c>
      <c r="U75" s="16">
        <v>-1.3122130996480554E-2</v>
      </c>
    </row>
    <row r="76" spans="1:21" x14ac:dyDescent="0.55000000000000004">
      <c r="A76" s="22" t="s">
        <v>200</v>
      </c>
      <c r="L76" s="15"/>
      <c r="M76" s="14">
        <v>0</v>
      </c>
      <c r="O76" s="14">
        <v>0</v>
      </c>
      <c r="Q76" s="14">
        <v>574103409</v>
      </c>
      <c r="S76" s="14">
        <v>574103409</v>
      </c>
      <c r="U76" s="16">
        <v>-1.470123694585611E-2</v>
      </c>
    </row>
    <row r="77" spans="1:21" x14ac:dyDescent="0.55000000000000004">
      <c r="A77" s="22" t="s">
        <v>236</v>
      </c>
      <c r="L77" s="15"/>
      <c r="M77" s="14">
        <v>0</v>
      </c>
      <c r="O77" s="14">
        <v>0</v>
      </c>
      <c r="Q77" s="14">
        <v>94770025</v>
      </c>
      <c r="S77" s="14">
        <v>94770025</v>
      </c>
      <c r="U77" s="16">
        <v>-2.4268042499808727E-3</v>
      </c>
    </row>
    <row r="78" spans="1:21" x14ac:dyDescent="0.55000000000000004">
      <c r="A78" s="22" t="s">
        <v>202</v>
      </c>
      <c r="L78" s="15"/>
      <c r="M78" s="14">
        <v>0</v>
      </c>
      <c r="O78" s="14">
        <v>0</v>
      </c>
      <c r="Q78" s="14">
        <v>1623926964</v>
      </c>
      <c r="S78" s="14">
        <v>1623926964</v>
      </c>
      <c r="U78" s="16">
        <v>-4.1584381326202409E-2</v>
      </c>
    </row>
    <row r="79" spans="1:21" x14ac:dyDescent="0.55000000000000004">
      <c r="A79" s="22" t="s">
        <v>165</v>
      </c>
      <c r="L79" s="15"/>
      <c r="M79" s="14">
        <v>46336389</v>
      </c>
      <c r="O79" s="14">
        <v>0</v>
      </c>
      <c r="Q79" s="14">
        <v>1270177278</v>
      </c>
      <c r="S79" s="14">
        <v>1316513667</v>
      </c>
      <c r="U79" s="16">
        <v>-3.3712357491026336E-2</v>
      </c>
    </row>
    <row r="80" spans="1:21" x14ac:dyDescent="0.55000000000000004">
      <c r="A80" s="22" t="s">
        <v>30</v>
      </c>
      <c r="L80" s="15"/>
      <c r="M80" s="14">
        <v>0</v>
      </c>
      <c r="O80" s="14">
        <v>481749</v>
      </c>
      <c r="Q80" s="14">
        <v>0</v>
      </c>
      <c r="S80" s="14">
        <v>481749</v>
      </c>
      <c r="U80" s="16">
        <v>-1.2336290094088669E-5</v>
      </c>
    </row>
    <row r="81" spans="1:21" ht="45" x14ac:dyDescent="0.55000000000000004">
      <c r="A81" s="22" t="s">
        <v>204</v>
      </c>
      <c r="L81" s="15"/>
      <c r="M81" s="14">
        <v>0</v>
      </c>
      <c r="O81" s="14">
        <v>0</v>
      </c>
      <c r="Q81" s="14">
        <v>69881155</v>
      </c>
      <c r="S81" s="14">
        <v>69881155</v>
      </c>
      <c r="U81" s="16">
        <v>-1.7894675446964599E-3</v>
      </c>
    </row>
    <row r="82" spans="1:21" x14ac:dyDescent="0.55000000000000004">
      <c r="A82" s="22" t="s">
        <v>205</v>
      </c>
      <c r="L82" s="15"/>
      <c r="M82" s="14">
        <v>0</v>
      </c>
      <c r="O82" s="14">
        <v>0</v>
      </c>
      <c r="Q82" s="14">
        <v>-778422529</v>
      </c>
      <c r="S82" s="14">
        <v>-778422529</v>
      </c>
      <c r="U82" s="16">
        <v>1.9933297492092664E-2</v>
      </c>
    </row>
    <row r="83" spans="1:21" x14ac:dyDescent="0.55000000000000004">
      <c r="A83" s="22" t="s">
        <v>168</v>
      </c>
      <c r="L83" s="15"/>
      <c r="M83" s="14">
        <v>168333700</v>
      </c>
      <c r="O83" s="14">
        <v>0</v>
      </c>
      <c r="Q83" s="14">
        <v>1483623056</v>
      </c>
      <c r="S83" s="14">
        <v>1651956756</v>
      </c>
      <c r="U83" s="16">
        <v>-4.230214855641766E-2</v>
      </c>
    </row>
    <row r="84" spans="1:21" x14ac:dyDescent="0.55000000000000004">
      <c r="A84" s="22" t="s">
        <v>206</v>
      </c>
      <c r="L84" s="15"/>
      <c r="M84" s="14">
        <v>0</v>
      </c>
      <c r="O84" s="14">
        <v>0</v>
      </c>
      <c r="Q84" s="14">
        <v>99070637</v>
      </c>
      <c r="S84" s="14">
        <v>99070637</v>
      </c>
      <c r="U84" s="16">
        <v>-2.5369313020642582E-3</v>
      </c>
    </row>
    <row r="85" spans="1:21" x14ac:dyDescent="0.55000000000000004">
      <c r="A85" s="22" t="s">
        <v>207</v>
      </c>
      <c r="L85" s="15"/>
      <c r="M85" s="14">
        <v>0</v>
      </c>
      <c r="O85" s="14">
        <v>0</v>
      </c>
      <c r="Q85" s="14">
        <v>2035783549</v>
      </c>
      <c r="S85" s="14">
        <v>2035783549</v>
      </c>
      <c r="U85" s="16">
        <v>-5.2130915537421711E-2</v>
      </c>
    </row>
    <row r="86" spans="1:21" x14ac:dyDescent="0.55000000000000004">
      <c r="A86" s="22" t="s">
        <v>208</v>
      </c>
      <c r="L86" s="15"/>
      <c r="M86" s="14">
        <v>0</v>
      </c>
      <c r="O86" s="14">
        <v>0</v>
      </c>
      <c r="Q86" s="14">
        <v>151077083</v>
      </c>
      <c r="S86" s="14">
        <v>151077083</v>
      </c>
      <c r="U86" s="16">
        <v>-3.868675850820057E-3</v>
      </c>
    </row>
    <row r="87" spans="1:21" x14ac:dyDescent="0.55000000000000004">
      <c r="A87" s="22" t="s">
        <v>175</v>
      </c>
      <c r="L87" s="15"/>
      <c r="M87" s="14">
        <v>4458040</v>
      </c>
      <c r="O87" s="14">
        <v>0</v>
      </c>
      <c r="Q87" s="14">
        <v>-17925971</v>
      </c>
      <c r="S87" s="14">
        <v>-13467931</v>
      </c>
      <c r="U87" s="16">
        <v>3.4487731948207404E-4</v>
      </c>
    </row>
    <row r="88" spans="1:21" x14ac:dyDescent="0.55000000000000004">
      <c r="A88" s="22" t="s">
        <v>209</v>
      </c>
      <c r="L88" s="15"/>
      <c r="M88" s="14">
        <v>0</v>
      </c>
      <c r="O88" s="14">
        <v>0</v>
      </c>
      <c r="Q88" s="14">
        <v>286200960</v>
      </c>
      <c r="S88" s="14">
        <v>286200960</v>
      </c>
      <c r="U88" s="16">
        <v>-7.3288332051891485E-3</v>
      </c>
    </row>
    <row r="89" spans="1:21" x14ac:dyDescent="0.55000000000000004">
      <c r="A89" s="22" t="s">
        <v>210</v>
      </c>
      <c r="L89" s="15"/>
      <c r="M89" s="14">
        <v>0</v>
      </c>
      <c r="O89" s="14">
        <v>0</v>
      </c>
      <c r="Q89" s="14">
        <v>3581144450</v>
      </c>
      <c r="S89" s="14">
        <v>3581144450</v>
      </c>
      <c r="U89" s="16">
        <v>-9.1703432293654186E-2</v>
      </c>
    </row>
    <row r="90" spans="1:21" ht="45" x14ac:dyDescent="0.55000000000000004">
      <c r="A90" s="22" t="s">
        <v>211</v>
      </c>
      <c r="L90" s="15"/>
      <c r="M90" s="14">
        <v>0</v>
      </c>
      <c r="O90" s="14">
        <v>0</v>
      </c>
      <c r="Q90" s="14">
        <v>125379427</v>
      </c>
      <c r="S90" s="14">
        <v>125379427</v>
      </c>
      <c r="U90" s="16">
        <v>-3.2106283216002799E-3</v>
      </c>
    </row>
    <row r="91" spans="1:21" x14ac:dyDescent="0.55000000000000004">
      <c r="A91" s="22" t="s">
        <v>237</v>
      </c>
      <c r="L91" s="15"/>
      <c r="M91" s="14">
        <v>0</v>
      </c>
      <c r="O91" s="14">
        <v>-217187948</v>
      </c>
      <c r="Q91" s="14">
        <v>0</v>
      </c>
      <c r="S91" s="14">
        <v>-217187948</v>
      </c>
      <c r="U91" s="16">
        <v>5.5615964568018718E-3</v>
      </c>
    </row>
    <row r="92" spans="1:21" x14ac:dyDescent="0.55000000000000004">
      <c r="A92" s="22" t="s">
        <v>213</v>
      </c>
      <c r="L92" s="15"/>
      <c r="M92" s="14">
        <v>0</v>
      </c>
      <c r="O92" s="14">
        <v>0</v>
      </c>
      <c r="Q92" s="14">
        <v>18755661</v>
      </c>
      <c r="S92" s="14">
        <v>18755661</v>
      </c>
      <c r="U92" s="16">
        <v>-4.8028179612699803E-4</v>
      </c>
    </row>
    <row r="93" spans="1:21" x14ac:dyDescent="0.55000000000000004">
      <c r="A93" s="22" t="s">
        <v>214</v>
      </c>
      <c r="L93" s="15"/>
      <c r="M93" s="14">
        <v>0</v>
      </c>
      <c r="O93" s="14">
        <v>0</v>
      </c>
      <c r="Q93" s="14">
        <v>4478725842</v>
      </c>
      <c r="S93" s="14">
        <v>4478725842</v>
      </c>
      <c r="U93" s="16">
        <v>-0.1146880662726929</v>
      </c>
    </row>
    <row r="94" spans="1:21" x14ac:dyDescent="0.55000000000000004">
      <c r="A94" s="22" t="s">
        <v>215</v>
      </c>
      <c r="L94" s="15"/>
      <c r="M94" s="14">
        <v>0</v>
      </c>
      <c r="O94" s="14">
        <v>0</v>
      </c>
      <c r="Q94" s="14">
        <v>105772276</v>
      </c>
      <c r="S94" s="14">
        <v>105772276</v>
      </c>
      <c r="U94" s="16">
        <v>-2.7085421674938872E-3</v>
      </c>
    </row>
    <row r="95" spans="1:21" x14ac:dyDescent="0.55000000000000004">
      <c r="A95" s="22" t="s">
        <v>216</v>
      </c>
      <c r="L95" s="15"/>
      <c r="M95" s="14">
        <v>0</v>
      </c>
      <c r="O95" s="14">
        <v>0</v>
      </c>
      <c r="Q95" s="14">
        <v>702230725</v>
      </c>
      <c r="S95" s="14">
        <v>702230725</v>
      </c>
      <c r="U95" s="16">
        <v>-1.7982231279322226E-2</v>
      </c>
    </row>
    <row r="96" spans="1:21" x14ac:dyDescent="0.55000000000000004">
      <c r="A96" s="22" t="s">
        <v>217</v>
      </c>
      <c r="L96" s="15"/>
      <c r="M96" s="14">
        <v>0</v>
      </c>
      <c r="O96" s="14">
        <v>0</v>
      </c>
      <c r="Q96" s="14">
        <v>5543124418</v>
      </c>
      <c r="S96" s="14">
        <v>5543124418</v>
      </c>
      <c r="U96" s="16">
        <v>-0.14194443755581104</v>
      </c>
    </row>
    <row r="97" spans="1:21" x14ac:dyDescent="0.55000000000000004">
      <c r="A97" s="22" t="s">
        <v>218</v>
      </c>
      <c r="L97" s="15"/>
      <c r="M97" s="14">
        <v>0</v>
      </c>
      <c r="O97" s="14">
        <v>0</v>
      </c>
      <c r="Q97" s="14">
        <v>735584659</v>
      </c>
      <c r="S97" s="14">
        <v>735584659</v>
      </c>
      <c r="U97" s="16">
        <v>-1.8836335399108853E-2</v>
      </c>
    </row>
    <row r="98" spans="1:21" x14ac:dyDescent="0.55000000000000004">
      <c r="A98" s="17" t="s">
        <v>87</v>
      </c>
      <c r="C98" s="17">
        <f>SUM(C9:$C$97)</f>
        <v>34034078940</v>
      </c>
      <c r="E98" s="17">
        <f>SUM(E9:$E$97)</f>
        <v>-94082011677</v>
      </c>
      <c r="G98" s="17">
        <f>SUM(G9:$G$97)</f>
        <v>180183680</v>
      </c>
      <c r="I98" s="17">
        <f>SUM(I9:$I$97)</f>
        <v>-59867749057</v>
      </c>
      <c r="K98" s="18">
        <f>SUM(K9:$K$97)</f>
        <v>1.0000000000000004</v>
      </c>
      <c r="M98" s="17">
        <f>SUM(M9:$M$97)</f>
        <v>156205018827</v>
      </c>
      <c r="O98" s="17">
        <f>SUM(O9:$O$97)</f>
        <v>-312936717534</v>
      </c>
      <c r="Q98" s="17">
        <f>SUM(Q9:$Q$97)</f>
        <v>116690001106</v>
      </c>
      <c r="S98" s="17">
        <f>SUM(S9:$S$97)</f>
        <v>-40041697601</v>
      </c>
      <c r="U98" s="18">
        <f>SUM(U9:$U$97)</f>
        <v>1.0253596737423645</v>
      </c>
    </row>
    <row r="99" spans="1:21" x14ac:dyDescent="0.55000000000000004">
      <c r="C99" s="19"/>
      <c r="E99" s="19"/>
      <c r="G99" s="19"/>
      <c r="I99" s="19"/>
      <c r="K99" s="19"/>
      <c r="M99" s="19"/>
      <c r="O99" s="19"/>
      <c r="Q99" s="19"/>
      <c r="S99" s="19"/>
      <c r="U99" s="1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M16" sqref="M16"/>
    </sheetView>
  </sheetViews>
  <sheetFormatPr defaultRowHeight="22.5" x14ac:dyDescent="0.55000000000000004"/>
  <cols>
    <col min="1" max="1" width="21.28515625" style="5" customWidth="1"/>
    <col min="2" max="2" width="1.42578125" style="5" customWidth="1"/>
    <col min="3" max="3" width="17" style="5" customWidth="1"/>
    <col min="4" max="4" width="1.42578125" style="5" customWidth="1"/>
    <col min="5" max="5" width="17" style="5" customWidth="1"/>
    <col min="6" max="6" width="1.42578125" style="5" customWidth="1"/>
    <col min="7" max="7" width="17" style="5" customWidth="1"/>
    <col min="8" max="8" width="1.42578125" style="5" customWidth="1"/>
    <col min="9" max="9" width="17" style="5" customWidth="1"/>
    <col min="10" max="10" width="1.42578125" style="5" customWidth="1"/>
    <col min="11" max="11" width="17" style="5" customWidth="1"/>
    <col min="12" max="12" width="1.42578125" style="5" customWidth="1"/>
    <col min="13" max="13" width="17" style="5" customWidth="1"/>
    <col min="14" max="14" width="1.42578125" style="5" customWidth="1"/>
    <col min="15" max="15" width="17" style="5" customWidth="1"/>
    <col min="16" max="16" width="1.42578125" style="5" customWidth="1"/>
    <col min="17" max="17" width="17" style="5" customWidth="1"/>
    <col min="18" max="16384" width="9.140625" style="5"/>
  </cols>
  <sheetData>
    <row r="1" spans="1:17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4" x14ac:dyDescent="0.55000000000000004">
      <c r="A5" s="6" t="s">
        <v>238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7" spans="1:17" ht="24" x14ac:dyDescent="0.55000000000000004">
      <c r="C7" s="7" t="s">
        <v>154</v>
      </c>
      <c r="D7" s="8"/>
      <c r="E7" s="8"/>
      <c r="F7" s="8"/>
      <c r="G7" s="8"/>
      <c r="H7" s="8"/>
      <c r="I7" s="8"/>
      <c r="J7" s="8"/>
      <c r="K7" s="8"/>
      <c r="M7" s="7" t="s">
        <v>7</v>
      </c>
      <c r="N7" s="8"/>
      <c r="O7" s="8"/>
      <c r="P7" s="8"/>
      <c r="Q7" s="8"/>
    </row>
    <row r="8" spans="1:17" ht="48" x14ac:dyDescent="0.55000000000000004">
      <c r="C8" s="21" t="s">
        <v>239</v>
      </c>
      <c r="E8" s="21" t="s">
        <v>224</v>
      </c>
      <c r="G8" s="21" t="s">
        <v>225</v>
      </c>
      <c r="I8" s="21" t="s">
        <v>87</v>
      </c>
      <c r="K8" s="21" t="s">
        <v>239</v>
      </c>
      <c r="M8" s="21" t="s">
        <v>224</v>
      </c>
      <c r="O8" s="21" t="s">
        <v>225</v>
      </c>
      <c r="Q8" s="21" t="s">
        <v>87</v>
      </c>
    </row>
    <row r="9" spans="1:17" x14ac:dyDescent="0.55000000000000004">
      <c r="A9" s="17" t="s">
        <v>87</v>
      </c>
      <c r="C9" s="17">
        <f>SUM($C$8)</f>
        <v>0</v>
      </c>
      <c r="E9" s="17">
        <f>SUM($E$8)</f>
        <v>0</v>
      </c>
      <c r="G9" s="17">
        <f>SUM($G$8)</f>
        <v>0</v>
      </c>
      <c r="I9" s="17">
        <f>SUM($I$8)</f>
        <v>0</v>
      </c>
      <c r="K9" s="17">
        <f>SUM($K$8)</f>
        <v>0</v>
      </c>
      <c r="M9" s="17">
        <f>SUM($M$8)</f>
        <v>0</v>
      </c>
      <c r="O9" s="17">
        <f>SUM($O$8)</f>
        <v>0</v>
      </c>
      <c r="Q9" s="17">
        <f>SUM($Q$8)</f>
        <v>0</v>
      </c>
    </row>
    <row r="10" spans="1:17" x14ac:dyDescent="0.55000000000000004">
      <c r="C10" s="19"/>
      <c r="E10" s="19"/>
      <c r="G10" s="19"/>
      <c r="I10" s="19"/>
      <c r="K10" s="19"/>
      <c r="M10" s="19"/>
      <c r="O10" s="19"/>
      <c r="Q10" s="1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S10" sqref="S10"/>
    </sheetView>
  </sheetViews>
  <sheetFormatPr defaultRowHeight="22.5" x14ac:dyDescent="0.55000000000000004"/>
  <cols>
    <col min="1" max="1" width="25.5703125" style="5" customWidth="1"/>
    <col min="2" max="2" width="1.42578125" style="5" customWidth="1"/>
    <col min="3" max="3" width="17" style="5" customWidth="1"/>
    <col min="4" max="4" width="1.42578125" style="5" customWidth="1"/>
    <col min="5" max="5" width="17" style="5" customWidth="1"/>
    <col min="6" max="6" width="1.42578125" style="5" customWidth="1"/>
    <col min="7" max="7" width="14.140625" style="5" customWidth="1"/>
    <col min="8" max="8" width="1.42578125" style="5" customWidth="1"/>
    <col min="9" max="9" width="17" style="5" customWidth="1"/>
    <col min="10" max="10" width="1.42578125" style="5" customWidth="1"/>
    <col min="11" max="11" width="14.140625" style="5" customWidth="1"/>
    <col min="12" max="16384" width="9.140625" style="5"/>
  </cols>
  <sheetData>
    <row r="1" spans="1:11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5" spans="1:11" ht="24" x14ac:dyDescent="0.55000000000000004">
      <c r="A5" s="6" t="s">
        <v>240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7" spans="1:11" ht="24" x14ac:dyDescent="0.55000000000000004">
      <c r="A7" s="7" t="s">
        <v>241</v>
      </c>
      <c r="B7" s="8"/>
      <c r="C7" s="8"/>
      <c r="E7" s="7" t="s">
        <v>154</v>
      </c>
      <c r="F7" s="8"/>
      <c r="G7" s="8"/>
      <c r="I7" s="7" t="s">
        <v>7</v>
      </c>
      <c r="J7" s="8"/>
      <c r="K7" s="8"/>
    </row>
    <row r="8" spans="1:11" ht="72" x14ac:dyDescent="0.55000000000000004">
      <c r="A8" s="21" t="s">
        <v>242</v>
      </c>
      <c r="C8" s="21" t="s">
        <v>114</v>
      </c>
      <c r="E8" s="21" t="s">
        <v>243</v>
      </c>
      <c r="G8" s="21" t="s">
        <v>244</v>
      </c>
      <c r="I8" s="21" t="s">
        <v>243</v>
      </c>
      <c r="K8" s="21" t="s">
        <v>244</v>
      </c>
    </row>
    <row r="9" spans="1:11" ht="45" x14ac:dyDescent="0.55000000000000004">
      <c r="A9" s="22" t="s">
        <v>245</v>
      </c>
      <c r="C9" s="15" t="s">
        <v>127</v>
      </c>
      <c r="H9" s="15"/>
      <c r="I9" s="14">
        <v>136744</v>
      </c>
      <c r="K9" s="16">
        <f>I9/I10</f>
        <v>1</v>
      </c>
    </row>
    <row r="10" spans="1:11" x14ac:dyDescent="0.55000000000000004">
      <c r="A10" s="17" t="s">
        <v>87</v>
      </c>
      <c r="E10" s="17">
        <f>SUM(E9:$E$9)</f>
        <v>0</v>
      </c>
      <c r="G10" s="18">
        <f>SUM(G9:$G$9)</f>
        <v>0</v>
      </c>
      <c r="I10" s="17">
        <f>SUM(I9:$I$9)</f>
        <v>136744</v>
      </c>
      <c r="K10" s="18">
        <f>SUM(K9:$K$9)</f>
        <v>1</v>
      </c>
    </row>
    <row r="11" spans="1:11" x14ac:dyDescent="0.55000000000000004">
      <c r="E11" s="19"/>
      <c r="G11" s="19"/>
      <c r="I11" s="19"/>
      <c r="K11" s="1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G10" sqref="G10"/>
    </sheetView>
  </sheetViews>
  <sheetFormatPr defaultRowHeight="22.5" x14ac:dyDescent="0.55000000000000004"/>
  <cols>
    <col min="1" max="1" width="25.5703125" style="5" customWidth="1"/>
    <col min="2" max="2" width="1.42578125" style="5" customWidth="1"/>
    <col min="3" max="3" width="18.42578125" style="5" customWidth="1"/>
    <col min="4" max="4" width="1.42578125" style="5" customWidth="1"/>
    <col min="5" max="5" width="18.42578125" style="5" customWidth="1"/>
    <col min="6" max="16384" width="9.140625" style="5"/>
  </cols>
  <sheetData>
    <row r="1" spans="1:5" ht="20.100000000000001" customHeight="1" x14ac:dyDescent="0.55000000000000004">
      <c r="A1" s="1" t="s">
        <v>0</v>
      </c>
      <c r="B1" s="4"/>
      <c r="C1" s="4"/>
      <c r="D1" s="4"/>
      <c r="E1" s="4"/>
    </row>
    <row r="2" spans="1:5" ht="20.100000000000001" customHeight="1" x14ac:dyDescent="0.55000000000000004">
      <c r="A2" s="1" t="s">
        <v>138</v>
      </c>
      <c r="B2" s="4"/>
      <c r="C2" s="4"/>
      <c r="D2" s="4"/>
      <c r="E2" s="4"/>
    </row>
    <row r="3" spans="1:5" ht="20.100000000000001" customHeight="1" x14ac:dyDescent="0.55000000000000004">
      <c r="A3" s="1" t="s">
        <v>2</v>
      </c>
      <c r="B3" s="4"/>
      <c r="C3" s="4"/>
      <c r="D3" s="4"/>
      <c r="E3" s="4"/>
    </row>
    <row r="5" spans="1:5" ht="24" x14ac:dyDescent="0.55000000000000004">
      <c r="A5" s="6" t="s">
        <v>246</v>
      </c>
      <c r="B5" s="4"/>
      <c r="C5" s="4"/>
      <c r="D5" s="4"/>
      <c r="E5" s="4"/>
    </row>
    <row r="7" spans="1:5" ht="24" x14ac:dyDescent="0.55000000000000004">
      <c r="C7" s="20" t="s">
        <v>154</v>
      </c>
      <c r="E7" s="20" t="s">
        <v>7</v>
      </c>
    </row>
    <row r="8" spans="1:5" ht="24" x14ac:dyDescent="0.55000000000000004">
      <c r="A8" s="21" t="s">
        <v>150</v>
      </c>
      <c r="C8" s="21" t="s">
        <v>118</v>
      </c>
      <c r="E8" s="21" t="s">
        <v>118</v>
      </c>
    </row>
    <row r="9" spans="1:5" x14ac:dyDescent="0.55000000000000004">
      <c r="A9" s="22" t="s">
        <v>247</v>
      </c>
      <c r="D9" s="15"/>
      <c r="E9" s="14">
        <v>990193199</v>
      </c>
    </row>
    <row r="10" spans="1:5" x14ac:dyDescent="0.55000000000000004">
      <c r="A10" s="17" t="s">
        <v>87</v>
      </c>
      <c r="C10" s="17">
        <f>SUM(C9:$C$9)</f>
        <v>0</v>
      </c>
      <c r="E10" s="17">
        <f>SUM(E9:$E$9)</f>
        <v>990193199</v>
      </c>
    </row>
    <row r="11" spans="1:5" x14ac:dyDescent="0.55000000000000004">
      <c r="C11" s="19"/>
      <c r="E11" s="1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2"/>
  <sheetViews>
    <sheetView rightToLeft="1" tabSelected="1" workbookViewId="0">
      <selection activeCell="Q86" sqref="Q86"/>
    </sheetView>
  </sheetViews>
  <sheetFormatPr defaultRowHeight="22.5" x14ac:dyDescent="0.55000000000000004"/>
  <cols>
    <col min="1" max="1" width="21.7109375" style="5" bestFit="1" customWidth="1"/>
    <col min="2" max="2" width="1.42578125" style="5" customWidth="1"/>
    <col min="3" max="3" width="14.7109375" style="5" bestFit="1" customWidth="1"/>
    <col min="4" max="4" width="1.42578125" style="5" customWidth="1"/>
    <col min="5" max="5" width="21.28515625" style="5" bestFit="1" customWidth="1"/>
    <col min="6" max="6" width="1.42578125" style="5" customWidth="1"/>
    <col min="7" max="7" width="21" style="5" bestFit="1" customWidth="1"/>
    <col min="8" max="8" width="1.42578125" style="5" customWidth="1"/>
    <col min="9" max="9" width="12.140625" style="5" bestFit="1" customWidth="1"/>
    <col min="10" max="10" width="18" style="5" bestFit="1" customWidth="1"/>
    <col min="11" max="11" width="1.42578125" style="5" customWidth="1"/>
    <col min="12" max="12" width="10.28515625" style="5" bestFit="1" customWidth="1"/>
    <col min="13" max="13" width="16.42578125" style="5" bestFit="1" customWidth="1"/>
    <col min="14" max="14" width="1.42578125" style="5" customWidth="1"/>
    <col min="15" max="15" width="14.7109375" style="5" bestFit="1" customWidth="1"/>
    <col min="16" max="16" width="1.42578125" style="5" customWidth="1"/>
    <col min="17" max="17" width="14" style="5" bestFit="1" customWidth="1"/>
    <col min="18" max="18" width="1.42578125" style="5" customWidth="1"/>
    <col min="19" max="19" width="21.140625" style="5" bestFit="1" customWidth="1"/>
    <col min="20" max="20" width="1.42578125" style="5" customWidth="1"/>
    <col min="21" max="21" width="21.140625" style="5" bestFit="1" customWidth="1"/>
    <col min="22" max="22" width="1.42578125" style="5" customWidth="1"/>
    <col min="23" max="23" width="15.7109375" style="5" bestFit="1" customWidth="1"/>
    <col min="24" max="16384" width="9.140625" style="5"/>
  </cols>
  <sheetData>
    <row r="1" spans="1:23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0.100000000000001" customHeight="1" x14ac:dyDescent="0.55000000000000004">
      <c r="A2" s="1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5" spans="1:23" ht="24" x14ac:dyDescent="0.55000000000000004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4" x14ac:dyDescent="0.55000000000000004">
      <c r="A6" s="6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8" spans="1:23" ht="24" x14ac:dyDescent="0.55000000000000004">
      <c r="C8" s="7" t="s">
        <v>5</v>
      </c>
      <c r="D8" s="8"/>
      <c r="E8" s="8"/>
      <c r="F8" s="8"/>
      <c r="G8" s="8"/>
      <c r="I8" s="7" t="s">
        <v>6</v>
      </c>
      <c r="J8" s="8"/>
      <c r="K8" s="8"/>
      <c r="L8" s="8"/>
      <c r="M8" s="8"/>
      <c r="O8" s="7" t="s">
        <v>7</v>
      </c>
      <c r="P8" s="8"/>
      <c r="Q8" s="8"/>
      <c r="R8" s="8"/>
      <c r="S8" s="8"/>
      <c r="T8" s="8"/>
      <c r="U8" s="8"/>
      <c r="V8" s="8"/>
      <c r="W8" s="8"/>
    </row>
    <row r="9" spans="1:23" x14ac:dyDescent="0.55000000000000004">
      <c r="A9" s="9" t="s">
        <v>8</v>
      </c>
      <c r="C9" s="9" t="s">
        <v>9</v>
      </c>
      <c r="E9" s="9" t="s">
        <v>10</v>
      </c>
      <c r="G9" s="9" t="s">
        <v>11</v>
      </c>
      <c r="I9" s="9" t="s">
        <v>12</v>
      </c>
      <c r="J9" s="4"/>
      <c r="L9" s="9" t="s">
        <v>13</v>
      </c>
      <c r="M9" s="4"/>
      <c r="O9" s="9" t="s">
        <v>9</v>
      </c>
      <c r="Q9" s="10" t="s">
        <v>14</v>
      </c>
      <c r="S9" s="9" t="s">
        <v>10</v>
      </c>
      <c r="U9" s="9" t="s">
        <v>11</v>
      </c>
      <c r="W9" s="10" t="s">
        <v>15</v>
      </c>
    </row>
    <row r="10" spans="1:23" x14ac:dyDescent="0.55000000000000004">
      <c r="A10" s="11"/>
      <c r="C10" s="11"/>
      <c r="E10" s="11"/>
      <c r="G10" s="11"/>
      <c r="I10" s="12" t="s">
        <v>9</v>
      </c>
      <c r="J10" s="12" t="s">
        <v>10</v>
      </c>
      <c r="L10" s="12" t="s">
        <v>9</v>
      </c>
      <c r="M10" s="12" t="s">
        <v>16</v>
      </c>
      <c r="O10" s="11"/>
      <c r="Q10" s="11"/>
      <c r="S10" s="11"/>
      <c r="U10" s="11"/>
      <c r="W10" s="11"/>
    </row>
    <row r="11" spans="1:23" ht="67.5" x14ac:dyDescent="0.55000000000000004">
      <c r="A11" s="13" t="s">
        <v>17</v>
      </c>
      <c r="C11" s="14">
        <v>50000</v>
      </c>
      <c r="E11" s="14">
        <v>137031783</v>
      </c>
      <c r="G11" s="14">
        <v>129966200</v>
      </c>
      <c r="N11" s="15"/>
      <c r="O11" s="14">
        <v>50000</v>
      </c>
      <c r="Q11" s="14">
        <v>2600</v>
      </c>
      <c r="S11" s="14">
        <v>137031783</v>
      </c>
      <c r="U11" s="14">
        <v>129966200</v>
      </c>
      <c r="W11" s="16">
        <v>4.8108360746548093E-5</v>
      </c>
    </row>
    <row r="12" spans="1:23" ht="67.5" x14ac:dyDescent="0.55000000000000004">
      <c r="A12" s="13" t="s">
        <v>18</v>
      </c>
      <c r="C12" s="14">
        <v>60000</v>
      </c>
      <c r="E12" s="14">
        <v>114026448</v>
      </c>
      <c r="G12" s="14">
        <v>98314432</v>
      </c>
      <c r="N12" s="15"/>
      <c r="O12" s="14">
        <v>60000</v>
      </c>
      <c r="Q12" s="14">
        <v>1639</v>
      </c>
      <c r="S12" s="14">
        <v>114026448</v>
      </c>
      <c r="U12" s="14">
        <v>98314432</v>
      </c>
      <c r="W12" s="16">
        <v>3.639212473126068E-5</v>
      </c>
    </row>
    <row r="13" spans="1:23" x14ac:dyDescent="0.55000000000000004">
      <c r="A13" s="13" t="s">
        <v>19</v>
      </c>
      <c r="C13" s="14">
        <v>5727148</v>
      </c>
      <c r="E13" s="14">
        <v>28555211564</v>
      </c>
      <c r="G13" s="14">
        <v>30315605575</v>
      </c>
      <c r="N13" s="15"/>
      <c r="O13" s="14">
        <v>5727148</v>
      </c>
      <c r="Q13" s="14">
        <v>4860</v>
      </c>
      <c r="S13" s="14">
        <v>28555211564</v>
      </c>
      <c r="U13" s="14">
        <v>27668327341</v>
      </c>
      <c r="W13" s="16">
        <v>1.024172340942805E-2</v>
      </c>
    </row>
    <row r="14" spans="1:23" x14ac:dyDescent="0.55000000000000004">
      <c r="A14" s="13" t="s">
        <v>20</v>
      </c>
      <c r="C14" s="14">
        <v>6000000</v>
      </c>
      <c r="E14" s="14">
        <v>19876394056</v>
      </c>
      <c r="G14" s="14">
        <v>15638394600</v>
      </c>
      <c r="N14" s="15"/>
      <c r="O14" s="14">
        <v>6000000</v>
      </c>
      <c r="Q14" s="14">
        <v>2424</v>
      </c>
      <c r="S14" s="14">
        <v>19876394056</v>
      </c>
      <c r="U14" s="14">
        <v>14457463200</v>
      </c>
      <c r="W14" s="16">
        <v>5.3515826045967612E-3</v>
      </c>
    </row>
    <row r="15" spans="1:23" x14ac:dyDescent="0.55000000000000004">
      <c r="A15" s="13" t="s">
        <v>21</v>
      </c>
      <c r="C15" s="14">
        <v>5100000</v>
      </c>
      <c r="E15" s="14">
        <v>27417545391</v>
      </c>
      <c r="G15" s="14">
        <v>22225367520</v>
      </c>
      <c r="N15" s="15"/>
      <c r="O15" s="14">
        <v>5100000</v>
      </c>
      <c r="Q15" s="14">
        <v>3398</v>
      </c>
      <c r="S15" s="14">
        <v>27417545391</v>
      </c>
      <c r="U15" s="14">
        <v>17226687690</v>
      </c>
      <c r="W15" s="16">
        <v>6.3766402792313631E-3</v>
      </c>
    </row>
    <row r="16" spans="1:23" x14ac:dyDescent="0.55000000000000004">
      <c r="A16" s="13" t="s">
        <v>22</v>
      </c>
      <c r="C16" s="14">
        <v>450000</v>
      </c>
      <c r="E16" s="14">
        <v>2064919501</v>
      </c>
      <c r="G16" s="14">
        <v>1963298452</v>
      </c>
      <c r="N16" s="15"/>
      <c r="O16" s="14">
        <v>450000</v>
      </c>
      <c r="Q16" s="14">
        <v>3914</v>
      </c>
      <c r="S16" s="14">
        <v>2064919501</v>
      </c>
      <c r="U16" s="14">
        <v>1750820265</v>
      </c>
      <c r="W16" s="16">
        <v>6.4808460131162511E-4</v>
      </c>
    </row>
    <row r="17" spans="1:23" x14ac:dyDescent="0.55000000000000004">
      <c r="A17" s="13" t="s">
        <v>23</v>
      </c>
      <c r="C17" s="14">
        <v>37100000</v>
      </c>
      <c r="E17" s="14">
        <v>21067750603</v>
      </c>
      <c r="G17" s="14">
        <v>194722466400</v>
      </c>
      <c r="N17" s="15"/>
      <c r="O17" s="14">
        <v>53000000</v>
      </c>
      <c r="Q17" s="14">
        <v>3649</v>
      </c>
      <c r="S17" s="14">
        <v>21067750603</v>
      </c>
      <c r="U17" s="14">
        <v>192246287850</v>
      </c>
      <c r="W17" s="16">
        <v>7.1161992641721655E-2</v>
      </c>
    </row>
    <row r="18" spans="1:23" x14ac:dyDescent="0.55000000000000004">
      <c r="A18" s="13" t="s">
        <v>24</v>
      </c>
      <c r="C18" s="14">
        <v>5655000</v>
      </c>
      <c r="E18" s="14">
        <v>12463613268</v>
      </c>
      <c r="G18" s="14">
        <v>11208977383</v>
      </c>
      <c r="N18" s="15"/>
      <c r="O18" s="14">
        <v>5655000</v>
      </c>
      <c r="Q18" s="14">
        <v>1944</v>
      </c>
      <c r="S18" s="14">
        <v>12463613268</v>
      </c>
      <c r="U18" s="14">
        <v>10927909746</v>
      </c>
      <c r="W18" s="16">
        <v>4.0450811385289928E-3</v>
      </c>
    </row>
    <row r="19" spans="1:23" x14ac:dyDescent="0.55000000000000004">
      <c r="A19" s="13" t="s">
        <v>25</v>
      </c>
      <c r="C19" s="14">
        <v>63514487</v>
      </c>
      <c r="E19" s="14">
        <v>51212459348</v>
      </c>
      <c r="G19" s="14">
        <v>274202148710</v>
      </c>
      <c r="N19" s="15"/>
      <c r="O19" s="14">
        <v>63514487</v>
      </c>
      <c r="Q19" s="14">
        <v>4391</v>
      </c>
      <c r="S19" s="14">
        <v>51212459348</v>
      </c>
      <c r="U19" s="14">
        <v>277232704348</v>
      </c>
      <c r="W19" s="16">
        <v>0.10262061175532328</v>
      </c>
    </row>
    <row r="20" spans="1:23" x14ac:dyDescent="0.55000000000000004">
      <c r="A20" s="13" t="s">
        <v>26</v>
      </c>
      <c r="C20" s="14">
        <v>1143856</v>
      </c>
      <c r="E20" s="14">
        <v>2828483535</v>
      </c>
      <c r="G20" s="14">
        <v>3734072387</v>
      </c>
      <c r="N20" s="15"/>
      <c r="O20" s="14">
        <v>1143856</v>
      </c>
      <c r="Q20" s="14">
        <v>2949</v>
      </c>
      <c r="S20" s="14">
        <v>2828483535</v>
      </c>
      <c r="U20" s="14">
        <v>3353160618</v>
      </c>
      <c r="W20" s="16">
        <v>1.2412077959643518E-3</v>
      </c>
    </row>
    <row r="21" spans="1:23" x14ac:dyDescent="0.55000000000000004">
      <c r="A21" s="13" t="s">
        <v>27</v>
      </c>
      <c r="C21" s="14">
        <v>6000000</v>
      </c>
      <c r="E21" s="14">
        <v>16807245115</v>
      </c>
      <c r="G21" s="14">
        <v>11302348500</v>
      </c>
      <c r="N21" s="15"/>
      <c r="O21" s="14">
        <v>6000000</v>
      </c>
      <c r="Q21" s="14">
        <v>1876</v>
      </c>
      <c r="S21" s="14">
        <v>16807245115</v>
      </c>
      <c r="U21" s="14">
        <v>11189026800</v>
      </c>
      <c r="W21" s="16">
        <v>4.1417363722044244E-3</v>
      </c>
    </row>
    <row r="22" spans="1:23" ht="45" x14ac:dyDescent="0.55000000000000004">
      <c r="A22" s="13" t="s">
        <v>28</v>
      </c>
      <c r="C22" s="14">
        <v>402167</v>
      </c>
      <c r="E22" s="14">
        <v>10372389833</v>
      </c>
      <c r="G22" s="14">
        <v>10358147096</v>
      </c>
      <c r="I22" s="14">
        <v>120000</v>
      </c>
      <c r="J22" s="14">
        <v>3170799178</v>
      </c>
      <c r="L22" s="14">
        <v>0</v>
      </c>
      <c r="M22" s="14">
        <v>0</v>
      </c>
      <c r="O22" s="14">
        <v>1082861</v>
      </c>
      <c r="Q22" s="14">
        <v>13470</v>
      </c>
      <c r="S22" s="14">
        <v>13543189011</v>
      </c>
      <c r="U22" s="14">
        <v>14499350151</v>
      </c>
      <c r="W22" s="16">
        <v>5.3670875016336907E-3</v>
      </c>
    </row>
    <row r="23" spans="1:23" x14ac:dyDescent="0.55000000000000004">
      <c r="A23" s="13" t="s">
        <v>29</v>
      </c>
      <c r="C23" s="14">
        <v>4400000</v>
      </c>
      <c r="E23" s="14">
        <v>19608409112</v>
      </c>
      <c r="G23" s="14">
        <v>14486091840</v>
      </c>
      <c r="N23" s="15"/>
      <c r="O23" s="14">
        <v>4400000</v>
      </c>
      <c r="Q23" s="14">
        <v>2948</v>
      </c>
      <c r="S23" s="14">
        <v>19608409112</v>
      </c>
      <c r="U23" s="14">
        <v>12894021360</v>
      </c>
      <c r="W23" s="16">
        <v>4.7728581051117653E-3</v>
      </c>
    </row>
    <row r="24" spans="1:23" x14ac:dyDescent="0.55000000000000004">
      <c r="A24" s="13" t="s">
        <v>30</v>
      </c>
      <c r="C24" s="14">
        <v>70247</v>
      </c>
      <c r="E24" s="14">
        <v>70310779</v>
      </c>
      <c r="G24" s="14">
        <v>146920280</v>
      </c>
      <c r="N24" s="15"/>
      <c r="O24" s="14">
        <v>70247</v>
      </c>
      <c r="Q24" s="14">
        <v>1799</v>
      </c>
      <c r="S24" s="14">
        <v>70310779</v>
      </c>
      <c r="U24" s="14">
        <v>125622426</v>
      </c>
      <c r="W24" s="16">
        <v>4.6500466951134543E-5</v>
      </c>
    </row>
    <row r="25" spans="1:23" x14ac:dyDescent="0.55000000000000004">
      <c r="A25" s="13" t="s">
        <v>31</v>
      </c>
      <c r="C25" s="14">
        <v>2000000</v>
      </c>
      <c r="E25" s="14">
        <v>5734319475</v>
      </c>
      <c r="G25" s="14">
        <v>8391770100</v>
      </c>
      <c r="N25" s="15"/>
      <c r="O25" s="14">
        <v>2000000</v>
      </c>
      <c r="Q25" s="14">
        <v>3412</v>
      </c>
      <c r="S25" s="14">
        <v>5734319475</v>
      </c>
      <c r="U25" s="14">
        <v>6783397200</v>
      </c>
      <c r="W25" s="16">
        <v>2.510946073553926E-3</v>
      </c>
    </row>
    <row r="26" spans="1:23" x14ac:dyDescent="0.55000000000000004">
      <c r="A26" s="13" t="s">
        <v>32</v>
      </c>
      <c r="C26" s="14">
        <v>8279</v>
      </c>
      <c r="E26" s="14">
        <v>118373098</v>
      </c>
      <c r="G26" s="14">
        <v>147962495</v>
      </c>
      <c r="N26" s="15"/>
      <c r="O26" s="14">
        <v>8279</v>
      </c>
      <c r="Q26" s="14">
        <v>16960</v>
      </c>
      <c r="S26" s="14">
        <v>118373098</v>
      </c>
      <c r="U26" s="14">
        <v>139576390</v>
      </c>
      <c r="W26" s="16">
        <v>5.1665674012326956E-5</v>
      </c>
    </row>
    <row r="27" spans="1:23" x14ac:dyDescent="0.55000000000000004">
      <c r="A27" s="13" t="s">
        <v>33</v>
      </c>
      <c r="C27" s="14">
        <v>2000000</v>
      </c>
      <c r="E27" s="14">
        <v>11290242127</v>
      </c>
      <c r="G27" s="14">
        <v>8222781600</v>
      </c>
      <c r="N27" s="15"/>
      <c r="O27" s="14">
        <v>2000000</v>
      </c>
      <c r="Q27" s="14">
        <v>3133</v>
      </c>
      <c r="S27" s="14">
        <v>11290242127</v>
      </c>
      <c r="U27" s="14">
        <v>6228717300</v>
      </c>
      <c r="W27" s="16">
        <v>2.3056254538231097E-3</v>
      </c>
    </row>
    <row r="28" spans="1:23" x14ac:dyDescent="0.55000000000000004">
      <c r="A28" s="13" t="s">
        <v>34</v>
      </c>
      <c r="C28" s="14">
        <v>5221301</v>
      </c>
      <c r="E28" s="14">
        <v>34961383790</v>
      </c>
      <c r="G28" s="14">
        <v>41677581100</v>
      </c>
      <c r="I28" s="14">
        <v>4591000</v>
      </c>
      <c r="J28" s="14">
        <v>33136315397</v>
      </c>
      <c r="L28" s="14">
        <v>390000</v>
      </c>
      <c r="M28" s="14">
        <v>3159687346</v>
      </c>
      <c r="O28" s="14">
        <v>9422301</v>
      </c>
      <c r="Q28" s="14">
        <v>5750</v>
      </c>
      <c r="S28" s="14">
        <v>65291190904</v>
      </c>
      <c r="U28" s="14">
        <v>53855870277</v>
      </c>
      <c r="W28" s="16">
        <v>1.9935318841400401E-2</v>
      </c>
    </row>
    <row r="29" spans="1:23" ht="45" x14ac:dyDescent="0.55000000000000004">
      <c r="A29" s="13" t="s">
        <v>35</v>
      </c>
      <c r="C29" s="14">
        <v>3500000</v>
      </c>
      <c r="E29" s="14">
        <v>9204175383</v>
      </c>
      <c r="G29" s="14">
        <v>8642270700</v>
      </c>
      <c r="I29" s="14">
        <v>1040000</v>
      </c>
      <c r="J29" s="14">
        <v>2812601740</v>
      </c>
      <c r="L29" s="14">
        <v>0</v>
      </c>
      <c r="M29" s="14">
        <v>0</v>
      </c>
      <c r="O29" s="14">
        <v>4540000</v>
      </c>
      <c r="Q29" s="14">
        <v>3043</v>
      </c>
      <c r="S29" s="14">
        <v>12016777123</v>
      </c>
      <c r="U29" s="14">
        <v>13733019441</v>
      </c>
      <c r="W29" s="16">
        <v>5.0834221005691188E-3</v>
      </c>
    </row>
    <row r="30" spans="1:23" x14ac:dyDescent="0.55000000000000004">
      <c r="A30" s="13" t="s">
        <v>36</v>
      </c>
      <c r="C30" s="14">
        <v>14300000</v>
      </c>
      <c r="E30" s="14">
        <v>44291128422</v>
      </c>
      <c r="G30" s="14">
        <v>33632488890</v>
      </c>
      <c r="N30" s="15"/>
      <c r="O30" s="14">
        <v>14300000</v>
      </c>
      <c r="Q30" s="14">
        <v>2154</v>
      </c>
      <c r="S30" s="14">
        <v>44291128422</v>
      </c>
      <c r="U30" s="14">
        <v>30618926910</v>
      </c>
      <c r="W30" s="16">
        <v>1.1333918984000987E-2</v>
      </c>
    </row>
    <row r="31" spans="1:23" x14ac:dyDescent="0.55000000000000004">
      <c r="A31" s="13" t="s">
        <v>37</v>
      </c>
      <c r="C31" s="14">
        <v>1528378</v>
      </c>
      <c r="E31" s="14">
        <v>11682466528</v>
      </c>
      <c r="G31" s="14">
        <v>9313211845</v>
      </c>
      <c r="N31" s="15"/>
      <c r="O31" s="14">
        <v>1528378</v>
      </c>
      <c r="Q31" s="14">
        <v>5820</v>
      </c>
      <c r="S31" s="14">
        <v>11682466528</v>
      </c>
      <c r="U31" s="14">
        <v>8842233758</v>
      </c>
      <c r="W31" s="16">
        <v>3.2730461568867106E-3</v>
      </c>
    </row>
    <row r="32" spans="1:23" ht="45" x14ac:dyDescent="0.55000000000000004">
      <c r="A32" s="13" t="s">
        <v>38</v>
      </c>
      <c r="C32" s="14">
        <v>6600000</v>
      </c>
      <c r="E32" s="14">
        <v>9314704766</v>
      </c>
      <c r="G32" s="14">
        <v>7767904320</v>
      </c>
      <c r="N32" s="15"/>
      <c r="O32" s="14">
        <v>6600000</v>
      </c>
      <c r="Q32" s="14">
        <v>1158</v>
      </c>
      <c r="S32" s="14">
        <v>9314704766</v>
      </c>
      <c r="U32" s="14">
        <v>7597325340</v>
      </c>
      <c r="W32" s="16">
        <v>2.8122301657324067E-3</v>
      </c>
    </row>
    <row r="33" spans="1:23" ht="67.5" x14ac:dyDescent="0.55000000000000004">
      <c r="A33" s="13" t="s">
        <v>39</v>
      </c>
      <c r="C33" s="14">
        <v>3200077</v>
      </c>
      <c r="E33" s="14">
        <v>6788439552</v>
      </c>
      <c r="G33" s="14">
        <v>6565659422</v>
      </c>
      <c r="N33" s="15"/>
      <c r="O33" s="14">
        <v>3200077</v>
      </c>
      <c r="Q33" s="14">
        <v>1985</v>
      </c>
      <c r="S33" s="14">
        <v>6788439552</v>
      </c>
      <c r="U33" s="14">
        <v>6314357536</v>
      </c>
      <c r="W33" s="16">
        <v>2.3373260911265584E-3</v>
      </c>
    </row>
    <row r="34" spans="1:23" x14ac:dyDescent="0.55000000000000004">
      <c r="A34" s="13" t="s">
        <v>40</v>
      </c>
      <c r="C34" s="14">
        <v>5009870</v>
      </c>
      <c r="E34" s="14">
        <v>34107459231</v>
      </c>
      <c r="G34" s="14">
        <v>24999907593</v>
      </c>
      <c r="N34" s="15"/>
      <c r="O34" s="14">
        <v>5223966</v>
      </c>
      <c r="Q34" s="14">
        <v>3880</v>
      </c>
      <c r="S34" s="14">
        <v>28406769077</v>
      </c>
      <c r="U34" s="14">
        <v>20148387601</v>
      </c>
      <c r="W34" s="16">
        <v>7.458138340354528E-3</v>
      </c>
    </row>
    <row r="35" spans="1:23" ht="45" x14ac:dyDescent="0.55000000000000004">
      <c r="A35" s="13" t="s">
        <v>41</v>
      </c>
      <c r="H35" s="15"/>
      <c r="N35" s="15"/>
      <c r="O35" s="14">
        <v>1284582</v>
      </c>
      <c r="Q35" s="14">
        <v>2661</v>
      </c>
      <c r="S35" s="14">
        <v>5700690154</v>
      </c>
      <c r="U35" s="14">
        <v>3397933979</v>
      </c>
      <c r="W35" s="16">
        <v>1.2577811281293564E-3</v>
      </c>
    </row>
    <row r="36" spans="1:23" x14ac:dyDescent="0.55000000000000004">
      <c r="A36" s="13" t="s">
        <v>42</v>
      </c>
      <c r="C36" s="14">
        <v>5970000</v>
      </c>
      <c r="E36" s="14">
        <v>85201756720</v>
      </c>
      <c r="G36" s="14">
        <v>101598271920</v>
      </c>
      <c r="N36" s="15"/>
      <c r="O36" s="14">
        <v>5970000</v>
      </c>
      <c r="Q36" s="14">
        <v>17950</v>
      </c>
      <c r="S36" s="14">
        <v>85201756720</v>
      </c>
      <c r="U36" s="14">
        <v>106523889075</v>
      </c>
      <c r="W36" s="16">
        <v>3.9430941919863571E-2</v>
      </c>
    </row>
    <row r="37" spans="1:23" ht="45" x14ac:dyDescent="0.55000000000000004">
      <c r="A37" s="13" t="s">
        <v>43</v>
      </c>
      <c r="C37" s="14">
        <v>344439</v>
      </c>
      <c r="E37" s="14">
        <v>4921809937</v>
      </c>
      <c r="G37" s="14">
        <v>9244518875</v>
      </c>
      <c r="N37" s="15"/>
      <c r="O37" s="14">
        <v>344439</v>
      </c>
      <c r="Q37" s="14">
        <v>23380</v>
      </c>
      <c r="S37" s="14">
        <v>4921809937</v>
      </c>
      <c r="U37" s="14">
        <v>8005068566</v>
      </c>
      <c r="W37" s="16">
        <v>2.9631606246391788E-3</v>
      </c>
    </row>
    <row r="38" spans="1:23" x14ac:dyDescent="0.55000000000000004">
      <c r="A38" s="13" t="s">
        <v>44</v>
      </c>
      <c r="C38" s="14">
        <v>4563157</v>
      </c>
      <c r="E38" s="14">
        <v>101677158718</v>
      </c>
      <c r="G38" s="14">
        <v>105008543897</v>
      </c>
      <c r="N38" s="15"/>
      <c r="O38" s="14">
        <v>4563157</v>
      </c>
      <c r="Q38" s="14">
        <v>20250</v>
      </c>
      <c r="S38" s="14">
        <v>101677158718</v>
      </c>
      <c r="U38" s="14">
        <v>91854125871</v>
      </c>
      <c r="W38" s="16">
        <v>3.4000774227921596E-2</v>
      </c>
    </row>
    <row r="39" spans="1:23" x14ac:dyDescent="0.55000000000000004">
      <c r="A39" s="13" t="s">
        <v>45</v>
      </c>
      <c r="C39" s="14">
        <v>831000</v>
      </c>
      <c r="E39" s="14">
        <v>25491530424</v>
      </c>
      <c r="G39" s="14">
        <v>22972604845</v>
      </c>
      <c r="N39" s="15"/>
      <c r="O39" s="14">
        <v>831000</v>
      </c>
      <c r="Q39" s="14">
        <v>26530</v>
      </c>
      <c r="S39" s="14">
        <v>25491530424</v>
      </c>
      <c r="U39" s="14">
        <v>21915253741</v>
      </c>
      <c r="W39" s="16">
        <v>8.1121624916644913E-3</v>
      </c>
    </row>
    <row r="40" spans="1:23" x14ac:dyDescent="0.55000000000000004">
      <c r="A40" s="13" t="s">
        <v>46</v>
      </c>
      <c r="C40" s="14">
        <v>46550</v>
      </c>
      <c r="E40" s="14">
        <v>11279999586</v>
      </c>
      <c r="G40" s="14">
        <v>10714982248</v>
      </c>
      <c r="I40" s="14">
        <v>28628</v>
      </c>
      <c r="J40" s="14">
        <v>7250248238</v>
      </c>
      <c r="L40" s="14">
        <v>0</v>
      </c>
      <c r="M40" s="14">
        <v>0</v>
      </c>
      <c r="O40" s="14">
        <v>75178</v>
      </c>
      <c r="Q40" s="14">
        <v>229790</v>
      </c>
      <c r="S40" s="14">
        <v>18530247824</v>
      </c>
      <c r="U40" s="14">
        <v>17172365462</v>
      </c>
      <c r="W40" s="16">
        <v>6.3565323331563053E-3</v>
      </c>
    </row>
    <row r="41" spans="1:23" ht="45" x14ac:dyDescent="0.55000000000000004">
      <c r="A41" s="13" t="s">
        <v>47</v>
      </c>
      <c r="C41" s="14">
        <v>500000</v>
      </c>
      <c r="E41" s="14">
        <v>20004631832</v>
      </c>
      <c r="G41" s="14">
        <v>16481349000</v>
      </c>
      <c r="N41" s="15"/>
      <c r="O41" s="14">
        <v>500000</v>
      </c>
      <c r="Q41" s="14">
        <v>28760</v>
      </c>
      <c r="S41" s="14">
        <v>20004631832</v>
      </c>
      <c r="U41" s="14">
        <v>14294439000</v>
      </c>
      <c r="W41" s="16">
        <v>5.2912374762170951E-3</v>
      </c>
    </row>
    <row r="42" spans="1:23" x14ac:dyDescent="0.55000000000000004">
      <c r="A42" s="13" t="s">
        <v>48</v>
      </c>
      <c r="C42" s="14">
        <v>200000</v>
      </c>
      <c r="E42" s="14">
        <v>5374983339</v>
      </c>
      <c r="G42" s="14">
        <v>5357929500</v>
      </c>
      <c r="N42" s="15"/>
      <c r="O42" s="14">
        <v>200000</v>
      </c>
      <c r="Q42" s="14">
        <v>22640</v>
      </c>
      <c r="S42" s="14">
        <v>5374983339</v>
      </c>
      <c r="U42" s="14">
        <v>4501058400</v>
      </c>
      <c r="W42" s="16">
        <v>1.6661142762385956E-3</v>
      </c>
    </row>
    <row r="43" spans="1:23" ht="45" x14ac:dyDescent="0.55000000000000004">
      <c r="A43" s="13" t="s">
        <v>49</v>
      </c>
      <c r="C43" s="14">
        <v>2100000</v>
      </c>
      <c r="E43" s="14">
        <v>14280174602</v>
      </c>
      <c r="G43" s="14">
        <v>10500150150</v>
      </c>
      <c r="N43" s="15"/>
      <c r="O43" s="14">
        <v>2100000</v>
      </c>
      <c r="Q43" s="14">
        <v>4706</v>
      </c>
      <c r="S43" s="14">
        <v>14280174602</v>
      </c>
      <c r="U43" s="14">
        <v>9823798530</v>
      </c>
      <c r="W43" s="16">
        <v>3.6363827178347049E-3</v>
      </c>
    </row>
    <row r="44" spans="1:23" ht="45" x14ac:dyDescent="0.55000000000000004">
      <c r="A44" s="13" t="s">
        <v>50</v>
      </c>
      <c r="C44" s="14">
        <v>3015000</v>
      </c>
      <c r="E44" s="14">
        <v>21553555916</v>
      </c>
      <c r="G44" s="14">
        <v>19271100622</v>
      </c>
      <c r="N44" s="15"/>
      <c r="O44" s="14">
        <v>3015000</v>
      </c>
      <c r="Q44" s="14">
        <v>5980</v>
      </c>
      <c r="S44" s="14">
        <v>21553555916</v>
      </c>
      <c r="U44" s="14">
        <v>17922423285</v>
      </c>
      <c r="W44" s="16">
        <v>6.634174153334586E-3</v>
      </c>
    </row>
    <row r="45" spans="1:23" ht="45" x14ac:dyDescent="0.55000000000000004">
      <c r="A45" s="13" t="s">
        <v>51</v>
      </c>
      <c r="C45" s="14">
        <v>2222222</v>
      </c>
      <c r="E45" s="14">
        <v>11483167202</v>
      </c>
      <c r="G45" s="14">
        <v>19638008036</v>
      </c>
      <c r="N45" s="15"/>
      <c r="O45" s="14">
        <v>2222222</v>
      </c>
      <c r="Q45" s="14">
        <v>8720</v>
      </c>
      <c r="S45" s="14">
        <v>11483167202</v>
      </c>
      <c r="U45" s="14">
        <v>19262478074</v>
      </c>
      <c r="W45" s="16">
        <v>7.1302095780015487E-3</v>
      </c>
    </row>
    <row r="46" spans="1:23" x14ac:dyDescent="0.55000000000000004">
      <c r="A46" s="13" t="s">
        <v>52</v>
      </c>
      <c r="C46" s="14">
        <v>225581</v>
      </c>
      <c r="E46" s="14">
        <v>12947590194</v>
      </c>
      <c r="G46" s="14">
        <v>9429241248</v>
      </c>
      <c r="N46" s="15"/>
      <c r="O46" s="14">
        <v>225581</v>
      </c>
      <c r="Q46" s="14">
        <v>43900</v>
      </c>
      <c r="S46" s="14">
        <v>12947590194</v>
      </c>
      <c r="U46" s="14">
        <v>9844083015</v>
      </c>
      <c r="W46" s="16">
        <v>3.6438912340638319E-3</v>
      </c>
    </row>
    <row r="47" spans="1:23" ht="45" x14ac:dyDescent="0.55000000000000004">
      <c r="A47" s="13" t="s">
        <v>53</v>
      </c>
      <c r="C47" s="14">
        <v>21292996</v>
      </c>
      <c r="E47" s="14">
        <v>77742037812</v>
      </c>
      <c r="G47" s="14">
        <v>92602574198</v>
      </c>
      <c r="I47" s="14">
        <v>300000</v>
      </c>
      <c r="J47" s="14">
        <v>1212499818</v>
      </c>
      <c r="L47" s="14">
        <v>0</v>
      </c>
      <c r="M47" s="14">
        <v>0</v>
      </c>
      <c r="O47" s="14">
        <v>21592996</v>
      </c>
      <c r="Q47" s="14">
        <v>3915</v>
      </c>
      <c r="S47" s="14">
        <v>78954537630</v>
      </c>
      <c r="U47" s="14">
        <v>84033586693</v>
      </c>
      <c r="W47" s="16">
        <v>3.1105919103991402E-2</v>
      </c>
    </row>
    <row r="48" spans="1:23" ht="45" x14ac:dyDescent="0.55000000000000004">
      <c r="A48" s="13" t="s">
        <v>54</v>
      </c>
      <c r="C48" s="14">
        <v>270000</v>
      </c>
      <c r="E48" s="14">
        <v>2183080396</v>
      </c>
      <c r="G48" s="14">
        <v>1996847640</v>
      </c>
      <c r="N48" s="15"/>
      <c r="O48" s="14">
        <v>270000</v>
      </c>
      <c r="Q48" s="14">
        <v>7530</v>
      </c>
      <c r="S48" s="14">
        <v>2183080396</v>
      </c>
      <c r="U48" s="14">
        <v>2021003055</v>
      </c>
      <c r="W48" s="16">
        <v>7.4809561285792592E-4</v>
      </c>
    </row>
    <row r="49" spans="1:23" ht="45" x14ac:dyDescent="0.55000000000000004">
      <c r="A49" s="13" t="s">
        <v>55</v>
      </c>
      <c r="C49" s="14">
        <v>2900000</v>
      </c>
      <c r="E49" s="14">
        <v>12159312128</v>
      </c>
      <c r="G49" s="14">
        <v>34189355700</v>
      </c>
      <c r="N49" s="15"/>
      <c r="O49" s="14">
        <v>2900000</v>
      </c>
      <c r="Q49" s="14">
        <v>11700</v>
      </c>
      <c r="S49" s="14">
        <v>12159312128</v>
      </c>
      <c r="U49" s="14">
        <v>33728116500</v>
      </c>
      <c r="W49" s="16">
        <v>1.2484818328793187E-2</v>
      </c>
    </row>
    <row r="50" spans="1:23" x14ac:dyDescent="0.55000000000000004">
      <c r="A50" s="13" t="s">
        <v>56</v>
      </c>
      <c r="C50" s="14">
        <v>2536000</v>
      </c>
      <c r="E50" s="14">
        <v>11006323511</v>
      </c>
      <c r="G50" s="14">
        <v>66854554416</v>
      </c>
      <c r="N50" s="15"/>
      <c r="O50" s="14">
        <v>2536000</v>
      </c>
      <c r="Q50" s="14">
        <v>26840</v>
      </c>
      <c r="S50" s="14">
        <v>11006323511</v>
      </c>
      <c r="U50" s="14">
        <v>67661245872</v>
      </c>
      <c r="W50" s="16">
        <v>2.5045524336104803E-2</v>
      </c>
    </row>
    <row r="51" spans="1:23" x14ac:dyDescent="0.55000000000000004">
      <c r="A51" s="13" t="s">
        <v>57</v>
      </c>
      <c r="C51" s="14">
        <v>633663</v>
      </c>
      <c r="E51" s="14">
        <v>5506521588</v>
      </c>
      <c r="G51" s="14">
        <v>4579319966</v>
      </c>
      <c r="N51" s="15"/>
      <c r="O51" s="14">
        <v>633663</v>
      </c>
      <c r="Q51" s="14">
        <v>7830</v>
      </c>
      <c r="S51" s="14">
        <v>5506521588</v>
      </c>
      <c r="U51" s="14">
        <v>4932059881</v>
      </c>
      <c r="W51" s="16">
        <v>1.82565402372867E-3</v>
      </c>
    </row>
    <row r="52" spans="1:23" x14ac:dyDescent="0.55000000000000004">
      <c r="A52" s="13" t="s">
        <v>58</v>
      </c>
      <c r="C52" s="14">
        <v>600000</v>
      </c>
      <c r="E52" s="14">
        <v>8053305744</v>
      </c>
      <c r="G52" s="14">
        <v>7998126300</v>
      </c>
      <c r="N52" s="15"/>
      <c r="O52" s="14">
        <v>600000</v>
      </c>
      <c r="Q52" s="14">
        <v>12340</v>
      </c>
      <c r="S52" s="14">
        <v>8053305744</v>
      </c>
      <c r="U52" s="14">
        <v>7359946200</v>
      </c>
      <c r="W52" s="16">
        <v>2.7243617714820144E-3</v>
      </c>
    </row>
    <row r="53" spans="1:23" ht="45" x14ac:dyDescent="0.55000000000000004">
      <c r="A53" s="13" t="s">
        <v>59</v>
      </c>
      <c r="C53" s="14">
        <v>4874280</v>
      </c>
      <c r="E53" s="14">
        <v>38235561718</v>
      </c>
      <c r="G53" s="14">
        <v>35128265746</v>
      </c>
      <c r="I53" s="14">
        <v>100000</v>
      </c>
      <c r="J53" s="14">
        <v>727136673</v>
      </c>
      <c r="L53" s="14">
        <v>0</v>
      </c>
      <c r="M53" s="14">
        <v>0</v>
      </c>
      <c r="O53" s="14">
        <v>4974280</v>
      </c>
      <c r="Q53" s="14">
        <v>6950</v>
      </c>
      <c r="S53" s="14">
        <v>38962698391</v>
      </c>
      <c r="U53" s="14">
        <v>34365547086</v>
      </c>
      <c r="W53" s="16">
        <v>1.2720769988395234E-2</v>
      </c>
    </row>
    <row r="54" spans="1:23" x14ac:dyDescent="0.55000000000000004">
      <c r="A54" s="13" t="s">
        <v>60</v>
      </c>
      <c r="C54" s="14">
        <v>394653</v>
      </c>
      <c r="E54" s="14">
        <v>3069186100</v>
      </c>
      <c r="G54" s="14">
        <v>3056054506</v>
      </c>
      <c r="N54" s="15"/>
      <c r="O54" s="14">
        <v>394653</v>
      </c>
      <c r="Q54" s="14">
        <v>6870</v>
      </c>
      <c r="S54" s="14">
        <v>3069186100</v>
      </c>
      <c r="U54" s="14">
        <v>2695134077</v>
      </c>
      <c r="W54" s="16">
        <v>9.9763232622505633E-4</v>
      </c>
    </row>
    <row r="55" spans="1:23" x14ac:dyDescent="0.55000000000000004">
      <c r="A55" s="13" t="s">
        <v>61</v>
      </c>
      <c r="C55" s="14">
        <v>2856444</v>
      </c>
      <c r="E55" s="14">
        <v>25081076013</v>
      </c>
      <c r="G55" s="14">
        <v>31319113185</v>
      </c>
      <c r="N55" s="15"/>
      <c r="O55" s="14">
        <v>2856444</v>
      </c>
      <c r="Q55" s="14">
        <v>10480</v>
      </c>
      <c r="S55" s="14">
        <v>25081076013</v>
      </c>
      <c r="U55" s="14">
        <v>29757416698</v>
      </c>
      <c r="W55" s="16">
        <v>1.1015021885634402E-2</v>
      </c>
    </row>
    <row r="56" spans="1:23" x14ac:dyDescent="0.55000000000000004">
      <c r="A56" s="13" t="s">
        <v>62</v>
      </c>
      <c r="C56" s="14">
        <v>34769288</v>
      </c>
      <c r="E56" s="14">
        <v>23624967775</v>
      </c>
      <c r="G56" s="14">
        <v>171429557253</v>
      </c>
      <c r="N56" s="15"/>
      <c r="O56" s="14">
        <v>34769288</v>
      </c>
      <c r="Q56" s="14">
        <v>5000</v>
      </c>
      <c r="S56" s="14">
        <v>23624967775</v>
      </c>
      <c r="U56" s="14">
        <v>172812053682</v>
      </c>
      <c r="W56" s="16">
        <v>6.396820573260964E-2</v>
      </c>
    </row>
    <row r="57" spans="1:23" x14ac:dyDescent="0.55000000000000004">
      <c r="A57" s="13" t="s">
        <v>63</v>
      </c>
      <c r="C57" s="14">
        <v>164000</v>
      </c>
      <c r="E57" s="14">
        <v>24701106122</v>
      </c>
      <c r="G57" s="14">
        <v>24083565066</v>
      </c>
      <c r="N57" s="15"/>
      <c r="O57" s="14">
        <v>164000</v>
      </c>
      <c r="Q57" s="14">
        <v>131430</v>
      </c>
      <c r="S57" s="14">
        <v>24701106122</v>
      </c>
      <c r="U57" s="14">
        <v>21426270606</v>
      </c>
      <c r="W57" s="16">
        <v>7.9311602229395605E-3</v>
      </c>
    </row>
    <row r="58" spans="1:23" x14ac:dyDescent="0.55000000000000004">
      <c r="A58" s="13" t="s">
        <v>64</v>
      </c>
      <c r="C58" s="14">
        <v>6285210</v>
      </c>
      <c r="E58" s="14">
        <v>60506662011</v>
      </c>
      <c r="G58" s="14">
        <v>58479529685</v>
      </c>
      <c r="I58" s="14">
        <v>60000</v>
      </c>
      <c r="J58" s="14">
        <v>504161935</v>
      </c>
      <c r="L58" s="14">
        <v>0</v>
      </c>
      <c r="M58" s="14">
        <v>0</v>
      </c>
      <c r="O58" s="14">
        <v>6345210</v>
      </c>
      <c r="Q58" s="14">
        <v>7900</v>
      </c>
      <c r="S58" s="14">
        <v>61010823946</v>
      </c>
      <c r="U58" s="14">
        <v>49828902404</v>
      </c>
      <c r="W58" s="16">
        <v>1.8444694177841389E-2</v>
      </c>
    </row>
    <row r="59" spans="1:23" x14ac:dyDescent="0.55000000000000004">
      <c r="A59" s="13" t="s">
        <v>65</v>
      </c>
      <c r="C59" s="14">
        <v>1300000</v>
      </c>
      <c r="E59" s="14">
        <v>17047695446</v>
      </c>
      <c r="G59" s="14">
        <v>12160213650</v>
      </c>
      <c r="N59" s="15"/>
      <c r="O59" s="14">
        <v>1300000</v>
      </c>
      <c r="Q59" s="14">
        <v>8520</v>
      </c>
      <c r="S59" s="14">
        <v>17047695446</v>
      </c>
      <c r="U59" s="14">
        <v>11010097800</v>
      </c>
      <c r="W59" s="16">
        <v>4.0755039142267415E-3</v>
      </c>
    </row>
    <row r="60" spans="1:23" x14ac:dyDescent="0.55000000000000004">
      <c r="A60" s="13" t="s">
        <v>66</v>
      </c>
      <c r="C60" s="14">
        <v>28265468</v>
      </c>
      <c r="E60" s="14">
        <v>28818509780</v>
      </c>
      <c r="G60" s="14">
        <v>198647829450</v>
      </c>
      <c r="N60" s="15"/>
      <c r="O60" s="14">
        <v>28265468</v>
      </c>
      <c r="Q60" s="14">
        <v>6640</v>
      </c>
      <c r="S60" s="14">
        <v>28818509780</v>
      </c>
      <c r="U60" s="14">
        <v>186565995410</v>
      </c>
      <c r="W60" s="16">
        <v>6.9059372438550301E-2</v>
      </c>
    </row>
    <row r="61" spans="1:23" x14ac:dyDescent="0.55000000000000004">
      <c r="A61" s="13" t="s">
        <v>67</v>
      </c>
      <c r="C61" s="14">
        <v>7541555</v>
      </c>
      <c r="E61" s="14">
        <v>104184135699</v>
      </c>
      <c r="G61" s="14">
        <v>90409993938</v>
      </c>
      <c r="N61" s="15"/>
      <c r="O61" s="14">
        <v>7541555</v>
      </c>
      <c r="Q61" s="14">
        <v>11990</v>
      </c>
      <c r="S61" s="14">
        <v>104184135699</v>
      </c>
      <c r="U61" s="14">
        <v>89885226146</v>
      </c>
      <c r="W61" s="16">
        <v>3.3271965212623163E-2</v>
      </c>
    </row>
    <row r="62" spans="1:23" x14ac:dyDescent="0.55000000000000004">
      <c r="A62" s="13" t="s">
        <v>68</v>
      </c>
      <c r="C62" s="14">
        <v>20042105</v>
      </c>
      <c r="E62" s="14">
        <v>136020009925</v>
      </c>
      <c r="G62" s="14">
        <v>132486982260</v>
      </c>
      <c r="N62" s="15"/>
      <c r="O62" s="14">
        <v>20042105</v>
      </c>
      <c r="Q62" s="14">
        <v>6870</v>
      </c>
      <c r="S62" s="14">
        <v>136020009925</v>
      </c>
      <c r="U62" s="14">
        <v>136870010245</v>
      </c>
      <c r="W62" s="16">
        <v>5.0663878979690054E-2</v>
      </c>
    </row>
    <row r="63" spans="1:23" x14ac:dyDescent="0.55000000000000004">
      <c r="A63" s="13" t="s">
        <v>69</v>
      </c>
      <c r="C63" s="14">
        <v>5650000</v>
      </c>
      <c r="E63" s="14">
        <v>79083952061</v>
      </c>
      <c r="G63" s="14">
        <v>57904903575</v>
      </c>
      <c r="N63" s="15"/>
      <c r="O63" s="14">
        <v>5650000</v>
      </c>
      <c r="Q63" s="14">
        <v>9360</v>
      </c>
      <c r="S63" s="14">
        <v>79083952061</v>
      </c>
      <c r="U63" s="14">
        <v>52569340200</v>
      </c>
      <c r="W63" s="16">
        <v>1.9459096153843173E-2</v>
      </c>
    </row>
    <row r="64" spans="1:23" x14ac:dyDescent="0.55000000000000004">
      <c r="A64" s="13" t="s">
        <v>70</v>
      </c>
      <c r="C64" s="14">
        <v>10800000</v>
      </c>
      <c r="E64" s="14">
        <v>65055973061</v>
      </c>
      <c r="G64" s="14">
        <v>46228096440</v>
      </c>
      <c r="N64" s="15"/>
      <c r="O64" s="14">
        <v>10800000</v>
      </c>
      <c r="Q64" s="14">
        <v>3906</v>
      </c>
      <c r="S64" s="14">
        <v>65055973061</v>
      </c>
      <c r="U64" s="14">
        <v>41933800440</v>
      </c>
      <c r="W64" s="16">
        <v>1.5522238851649715E-2</v>
      </c>
    </row>
    <row r="65" spans="1:23" x14ac:dyDescent="0.55000000000000004">
      <c r="A65" s="13" t="s">
        <v>71</v>
      </c>
      <c r="C65" s="14">
        <v>1200000</v>
      </c>
      <c r="E65" s="14">
        <v>8972318505</v>
      </c>
      <c r="G65" s="14">
        <v>9304308000</v>
      </c>
      <c r="N65" s="15"/>
      <c r="O65" s="14">
        <v>1200000</v>
      </c>
      <c r="Q65" s="14">
        <v>6930</v>
      </c>
      <c r="S65" s="14">
        <v>8972318505</v>
      </c>
      <c r="U65" s="14">
        <v>8266519800</v>
      </c>
      <c r="W65" s="16">
        <v>3.05993955856894E-3</v>
      </c>
    </row>
    <row r="66" spans="1:23" x14ac:dyDescent="0.55000000000000004">
      <c r="A66" s="13" t="s">
        <v>72</v>
      </c>
      <c r="C66" s="14">
        <v>3725173</v>
      </c>
      <c r="E66" s="14">
        <v>27601929167</v>
      </c>
      <c r="G66" s="14">
        <v>26254328284</v>
      </c>
      <c r="N66" s="15"/>
      <c r="O66" s="14">
        <v>3725173</v>
      </c>
      <c r="Q66" s="14">
        <v>6620</v>
      </c>
      <c r="S66" s="14">
        <v>27601929167</v>
      </c>
      <c r="U66" s="14">
        <v>24513914421</v>
      </c>
      <c r="W66" s="16">
        <v>9.0740841716959921E-3</v>
      </c>
    </row>
    <row r="67" spans="1:23" x14ac:dyDescent="0.55000000000000004">
      <c r="A67" s="13" t="s">
        <v>73</v>
      </c>
      <c r="C67" s="14">
        <v>447572</v>
      </c>
      <c r="E67" s="14">
        <v>27845808469</v>
      </c>
      <c r="G67" s="14">
        <v>29466319533</v>
      </c>
      <c r="N67" s="15"/>
      <c r="O67" s="14">
        <v>447572</v>
      </c>
      <c r="Q67" s="14">
        <v>56380</v>
      </c>
      <c r="S67" s="14">
        <v>27845808469</v>
      </c>
      <c r="U67" s="14">
        <v>25083966409</v>
      </c>
      <c r="W67" s="16">
        <v>9.2850949320551542E-3</v>
      </c>
    </row>
    <row r="68" spans="1:23" x14ac:dyDescent="0.55000000000000004">
      <c r="A68" s="13" t="s">
        <v>74</v>
      </c>
      <c r="C68" s="14">
        <v>630116</v>
      </c>
      <c r="E68" s="14">
        <v>18241492430</v>
      </c>
      <c r="G68" s="14">
        <v>22925025239</v>
      </c>
      <c r="N68" s="15"/>
      <c r="O68" s="14">
        <v>630116</v>
      </c>
      <c r="Q68" s="14">
        <v>36510</v>
      </c>
      <c r="S68" s="14">
        <v>18241492430</v>
      </c>
      <c r="U68" s="14">
        <v>22868652226</v>
      </c>
      <c r="W68" s="16">
        <v>8.4650730041792247E-3</v>
      </c>
    </row>
    <row r="69" spans="1:23" x14ac:dyDescent="0.55000000000000004">
      <c r="A69" s="13" t="s">
        <v>75</v>
      </c>
      <c r="C69" s="14">
        <v>276932</v>
      </c>
      <c r="E69" s="14">
        <v>7821770088</v>
      </c>
      <c r="G69" s="14">
        <v>9621184698</v>
      </c>
      <c r="N69" s="15"/>
      <c r="O69" s="14">
        <v>276932</v>
      </c>
      <c r="Q69" s="14">
        <v>37900</v>
      </c>
      <c r="S69" s="14">
        <v>7821770088</v>
      </c>
      <c r="U69" s="14">
        <v>10433273249</v>
      </c>
      <c r="W69" s="16">
        <v>3.8619862181875123E-3</v>
      </c>
    </row>
    <row r="70" spans="1:23" x14ac:dyDescent="0.55000000000000004">
      <c r="A70" s="13" t="s">
        <v>76</v>
      </c>
      <c r="C70" s="14">
        <v>1897609</v>
      </c>
      <c r="E70" s="14">
        <v>34844767619</v>
      </c>
      <c r="G70" s="14">
        <v>30294270717</v>
      </c>
      <c r="N70" s="15"/>
      <c r="O70" s="14">
        <v>1897609</v>
      </c>
      <c r="Q70" s="14">
        <v>14400</v>
      </c>
      <c r="S70" s="14">
        <v>34844767619</v>
      </c>
      <c r="U70" s="14">
        <v>27162982461</v>
      </c>
      <c r="W70" s="16">
        <v>1.0054664668090216E-2</v>
      </c>
    </row>
    <row r="71" spans="1:23" x14ac:dyDescent="0.55000000000000004">
      <c r="A71" s="13" t="s">
        <v>77</v>
      </c>
      <c r="C71" s="14">
        <v>125000</v>
      </c>
      <c r="E71" s="14">
        <v>2944352912</v>
      </c>
      <c r="G71" s="14">
        <v>2673994500</v>
      </c>
      <c r="N71" s="15"/>
      <c r="O71" s="14">
        <v>125000</v>
      </c>
      <c r="Q71" s="14">
        <v>21970</v>
      </c>
      <c r="S71" s="14">
        <v>2944352912</v>
      </c>
      <c r="U71" s="14">
        <v>2729909812</v>
      </c>
      <c r="W71" s="16">
        <v>1.0105049315994258E-3</v>
      </c>
    </row>
    <row r="72" spans="1:23" x14ac:dyDescent="0.55000000000000004">
      <c r="A72" s="13" t="s">
        <v>78</v>
      </c>
      <c r="C72" s="14">
        <v>1099665</v>
      </c>
      <c r="E72" s="14">
        <v>36363673826</v>
      </c>
      <c r="G72" s="14">
        <v>120396456337</v>
      </c>
      <c r="N72" s="15"/>
      <c r="O72" s="14">
        <v>1099665</v>
      </c>
      <c r="Q72" s="14">
        <v>119480</v>
      </c>
      <c r="S72" s="14">
        <v>36363673826</v>
      </c>
      <c r="U72" s="14">
        <v>130606215754</v>
      </c>
      <c r="W72" s="16">
        <v>4.834526933337225E-2</v>
      </c>
    </row>
    <row r="73" spans="1:23" x14ac:dyDescent="0.55000000000000004">
      <c r="A73" s="13" t="s">
        <v>79</v>
      </c>
      <c r="C73" s="14">
        <v>787221</v>
      </c>
      <c r="E73" s="14">
        <v>71705434830</v>
      </c>
      <c r="G73" s="14">
        <v>106260703989</v>
      </c>
      <c r="N73" s="15"/>
      <c r="O73" s="14">
        <v>787221</v>
      </c>
      <c r="Q73" s="14">
        <v>140680</v>
      </c>
      <c r="S73" s="14">
        <v>71705434830</v>
      </c>
      <c r="U73" s="14">
        <v>110087310091</v>
      </c>
      <c r="W73" s="16">
        <v>4.0749979821483831E-2</v>
      </c>
    </row>
    <row r="74" spans="1:23" x14ac:dyDescent="0.55000000000000004">
      <c r="A74" s="13" t="s">
        <v>80</v>
      </c>
      <c r="C74" s="14">
        <v>914746</v>
      </c>
      <c r="E74" s="14">
        <v>14703933487</v>
      </c>
      <c r="G74" s="14">
        <v>14357898496</v>
      </c>
      <c r="N74" s="15"/>
      <c r="O74" s="14">
        <v>914746</v>
      </c>
      <c r="Q74" s="14">
        <v>18070</v>
      </c>
      <c r="S74" s="14">
        <v>14703933487</v>
      </c>
      <c r="U74" s="14">
        <v>16431109932</v>
      </c>
      <c r="W74" s="16">
        <v>6.0821487746417551E-3</v>
      </c>
    </row>
    <row r="75" spans="1:23" x14ac:dyDescent="0.55000000000000004">
      <c r="A75" s="13" t="s">
        <v>81</v>
      </c>
      <c r="C75" s="14">
        <v>5248590</v>
      </c>
      <c r="E75" s="14">
        <v>105980359120</v>
      </c>
      <c r="G75" s="14">
        <v>104347217790</v>
      </c>
      <c r="I75" s="14">
        <v>42987</v>
      </c>
      <c r="J75" s="14">
        <v>874214851</v>
      </c>
      <c r="L75" s="14">
        <v>0</v>
      </c>
      <c r="M75" s="14">
        <v>0</v>
      </c>
      <c r="O75" s="14">
        <v>5291577</v>
      </c>
      <c r="Q75" s="14">
        <v>19250</v>
      </c>
      <c r="S75" s="14">
        <v>106854573971</v>
      </c>
      <c r="U75" s="14">
        <v>101256773249</v>
      </c>
      <c r="W75" s="16">
        <v>3.748126340151757E-2</v>
      </c>
    </row>
    <row r="76" spans="1:23" x14ac:dyDescent="0.55000000000000004">
      <c r="A76" s="13" t="s">
        <v>82</v>
      </c>
      <c r="C76" s="14">
        <v>700000</v>
      </c>
      <c r="E76" s="14">
        <v>7677944712</v>
      </c>
      <c r="G76" s="14">
        <v>5204845800</v>
      </c>
      <c r="N76" s="15"/>
      <c r="O76" s="14">
        <v>700000</v>
      </c>
      <c r="Q76" s="14">
        <v>5640</v>
      </c>
      <c r="S76" s="14">
        <v>7677944712</v>
      </c>
      <c r="U76" s="14">
        <v>3924509400</v>
      </c>
      <c r="W76" s="16">
        <v>1.452698578310507E-3</v>
      </c>
    </row>
    <row r="77" spans="1:23" ht="45" x14ac:dyDescent="0.55000000000000004">
      <c r="A77" s="13" t="s">
        <v>83</v>
      </c>
      <c r="C77" s="14">
        <v>8502170</v>
      </c>
      <c r="E77" s="14">
        <v>22635523238</v>
      </c>
      <c r="G77" s="14">
        <v>16860906267</v>
      </c>
      <c r="N77" s="15"/>
      <c r="O77" s="14">
        <v>8502170</v>
      </c>
      <c r="Q77" s="14">
        <v>1862</v>
      </c>
      <c r="S77" s="14">
        <v>22635523238</v>
      </c>
      <c r="U77" s="14">
        <v>15736845849</v>
      </c>
      <c r="W77" s="16">
        <v>5.8251595962374057E-3</v>
      </c>
    </row>
    <row r="78" spans="1:23" ht="90" x14ac:dyDescent="0.55000000000000004">
      <c r="A78" s="13" t="s">
        <v>84</v>
      </c>
      <c r="C78" s="14">
        <v>0</v>
      </c>
      <c r="E78" s="14">
        <v>571</v>
      </c>
      <c r="G78" s="14">
        <v>571</v>
      </c>
      <c r="N78" s="15"/>
      <c r="O78" s="14">
        <v>0</v>
      </c>
      <c r="Q78" s="14">
        <v>6020</v>
      </c>
      <c r="S78" s="14">
        <v>571</v>
      </c>
      <c r="U78" s="14">
        <v>571</v>
      </c>
      <c r="W78" s="16">
        <v>2.1136167700739855E-10</v>
      </c>
    </row>
    <row r="79" spans="1:23" ht="45" x14ac:dyDescent="0.55000000000000004">
      <c r="A79" s="13" t="s">
        <v>85</v>
      </c>
      <c r="C79" s="14">
        <v>1367223</v>
      </c>
      <c r="E79" s="14">
        <v>6907864129</v>
      </c>
      <c r="G79" s="14">
        <v>10315478096</v>
      </c>
      <c r="N79" s="15"/>
      <c r="O79" s="14">
        <v>1367223</v>
      </c>
      <c r="Q79" s="14">
        <v>7410</v>
      </c>
      <c r="S79" s="14">
        <v>6907864129</v>
      </c>
      <c r="U79" s="14">
        <v>10070842252</v>
      </c>
      <c r="W79" s="16">
        <v>3.7278285591237936E-3</v>
      </c>
    </row>
    <row r="80" spans="1:23" ht="45" x14ac:dyDescent="0.55000000000000004">
      <c r="A80" s="13" t="s">
        <v>86</v>
      </c>
      <c r="C80" s="14">
        <v>4679563</v>
      </c>
      <c r="E80" s="14">
        <v>43899981924</v>
      </c>
      <c r="G80" s="14">
        <v>43772681437</v>
      </c>
      <c r="N80" s="15"/>
      <c r="O80" s="14">
        <v>4679563</v>
      </c>
      <c r="Q80" s="14">
        <v>9270</v>
      </c>
      <c r="S80" s="14">
        <v>43899981924</v>
      </c>
      <c r="U80" s="14">
        <v>43121440693</v>
      </c>
      <c r="W80" s="16">
        <v>1.5961856427053518E-2</v>
      </c>
    </row>
    <row r="81" spans="1:23" x14ac:dyDescent="0.55000000000000004">
      <c r="A81" s="17" t="s">
        <v>87</v>
      </c>
      <c r="C81" s="17">
        <f>SUM(C11:$C$80)</f>
        <v>381836001</v>
      </c>
      <c r="E81" s="17">
        <f>SUM(E11:$E$80)</f>
        <v>1854531413095</v>
      </c>
      <c r="G81" s="17">
        <f>SUM(G11:$G$80)</f>
        <v>2691720860509</v>
      </c>
      <c r="I81" s="17">
        <f>SUM(I11:$I$80)</f>
        <v>6282615</v>
      </c>
      <c r="J81" s="17">
        <f>SUM(J11:$J$80)</f>
        <v>49687977830</v>
      </c>
      <c r="L81" s="17">
        <f>SUM(L11:$L$80)</f>
        <v>390000</v>
      </c>
      <c r="M81" s="17">
        <f>SUM(M11:$M$80)</f>
        <v>3159687346</v>
      </c>
      <c r="O81" s="17">
        <f>SUM(O11:$O$80)</f>
        <v>405687988</v>
      </c>
      <c r="Q81" s="17">
        <f>SUM(Q11:$Q$80)</f>
        <v>1328886</v>
      </c>
      <c r="S81" s="17">
        <f>SUM(S11:$S$80)</f>
        <v>1901412882642</v>
      </c>
      <c r="U81" s="17">
        <f>SUM(U11:$U$80)</f>
        <v>2644328410342</v>
      </c>
      <c r="W81" s="18">
        <f>SUM(W11:$W$80)</f>
        <v>0.97882607244867514</v>
      </c>
    </row>
    <row r="82" spans="1:23" x14ac:dyDescent="0.55000000000000004">
      <c r="C82" s="19"/>
      <c r="E82" s="19"/>
      <c r="G82" s="19"/>
      <c r="I82" s="19"/>
      <c r="J82" s="19"/>
      <c r="L82" s="19"/>
      <c r="M82" s="19"/>
      <c r="O82" s="19"/>
      <c r="Q82" s="19"/>
      <c r="S82" s="19"/>
      <c r="U82" s="19"/>
      <c r="W82" s="1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M19" sqref="M19"/>
    </sheetView>
  </sheetViews>
  <sheetFormatPr defaultRowHeight="22.5" x14ac:dyDescent="0.55000000000000004"/>
  <cols>
    <col min="1" max="1" width="9.140625" style="5" bestFit="1" customWidth="1"/>
    <col min="2" max="2" width="1.42578125" style="5" customWidth="1"/>
    <col min="3" max="3" width="17" style="5" bestFit="1" customWidth="1"/>
    <col min="4" max="4" width="1.42578125" style="5" customWidth="1"/>
    <col min="5" max="5" width="12.28515625" style="5" bestFit="1" customWidth="1"/>
    <col min="6" max="6" width="1.42578125" style="5" customWidth="1"/>
    <col min="7" max="7" width="12" style="5" bestFit="1" customWidth="1"/>
    <col min="8" max="8" width="1.42578125" style="5" customWidth="1"/>
    <col min="9" max="9" width="14.28515625" style="5" bestFit="1" customWidth="1"/>
    <col min="10" max="10" width="1.42578125" style="5" customWidth="1"/>
    <col min="11" max="11" width="17" style="5" bestFit="1" customWidth="1"/>
    <col min="12" max="12" width="1.42578125" style="5" customWidth="1"/>
    <col min="13" max="13" width="12.28515625" style="5" bestFit="1" customWidth="1"/>
    <col min="14" max="14" width="1.42578125" style="5" customWidth="1"/>
    <col min="15" max="15" width="12" style="5" bestFit="1" customWidth="1"/>
    <col min="16" max="16" width="1.42578125" style="5" customWidth="1"/>
    <col min="17" max="17" width="14.28515625" style="5" bestFit="1" customWidth="1"/>
    <col min="18" max="16384" width="9.140625" style="5"/>
  </cols>
  <sheetData>
    <row r="1" spans="1:17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55000000000000004">
      <c r="A2" s="1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4" x14ac:dyDescent="0.55000000000000004">
      <c r="A5" s="6" t="s">
        <v>88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7" spans="1:17" ht="24" x14ac:dyDescent="0.55000000000000004">
      <c r="C7" s="7" t="s">
        <v>5</v>
      </c>
      <c r="D7" s="8"/>
      <c r="E7" s="8"/>
      <c r="F7" s="8"/>
      <c r="G7" s="8"/>
      <c r="H7" s="8"/>
      <c r="I7" s="8"/>
      <c r="K7" s="7" t="s">
        <v>7</v>
      </c>
      <c r="L7" s="8"/>
      <c r="M7" s="8"/>
      <c r="N7" s="8"/>
      <c r="O7" s="8"/>
      <c r="P7" s="8"/>
      <c r="Q7" s="8"/>
    </row>
    <row r="8" spans="1:17" ht="24" x14ac:dyDescent="0.55000000000000004">
      <c r="A8" s="20" t="s">
        <v>89</v>
      </c>
      <c r="C8" s="20" t="s">
        <v>90</v>
      </c>
      <c r="E8" s="20" t="s">
        <v>91</v>
      </c>
      <c r="G8" s="20" t="s">
        <v>92</v>
      </c>
      <c r="I8" s="20" t="s">
        <v>93</v>
      </c>
      <c r="K8" s="20" t="s">
        <v>90</v>
      </c>
      <c r="M8" s="20" t="s">
        <v>91</v>
      </c>
      <c r="O8" s="20" t="s">
        <v>92</v>
      </c>
      <c r="Q8" s="20" t="s">
        <v>93</v>
      </c>
    </row>
    <row r="9" spans="1:17" x14ac:dyDescent="0.55000000000000004">
      <c r="A9" s="17" t="s">
        <v>87</v>
      </c>
      <c r="C9" s="17">
        <f>SUM($C$8)</f>
        <v>0</v>
      </c>
      <c r="E9" s="17">
        <f>SUM($E$8)</f>
        <v>0</v>
      </c>
      <c r="I9" s="17">
        <f>SUM($I$8)</f>
        <v>0</v>
      </c>
      <c r="K9" s="17">
        <f>SUM($K$8)</f>
        <v>0</v>
      </c>
      <c r="M9" s="17">
        <f>SUM($M$8)</f>
        <v>0</v>
      </c>
      <c r="Q9" s="17">
        <f>SUM($Q$8)</f>
        <v>0</v>
      </c>
    </row>
    <row r="10" spans="1:17" x14ac:dyDescent="0.55000000000000004">
      <c r="C10" s="19"/>
      <c r="E10" s="19"/>
      <c r="I10" s="19"/>
      <c r="K10" s="19"/>
      <c r="M10" s="19"/>
      <c r="Q10" s="1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Q14" sqref="Q14"/>
    </sheetView>
  </sheetViews>
  <sheetFormatPr defaultRowHeight="22.5" x14ac:dyDescent="0.55000000000000004"/>
  <cols>
    <col min="1" max="1" width="8.28515625" style="5" bestFit="1" customWidth="1"/>
    <col min="2" max="2" width="1.42578125" style="5" customWidth="1"/>
    <col min="3" max="3" width="16.42578125" style="5" bestFit="1" customWidth="1"/>
    <col min="4" max="4" width="1.42578125" style="5" customWidth="1"/>
    <col min="5" max="5" width="24.28515625" style="5" bestFit="1" customWidth="1"/>
    <col min="6" max="6" width="1.42578125" style="5" customWidth="1"/>
    <col min="7" max="7" width="13.7109375" style="5" bestFit="1" customWidth="1"/>
    <col min="8" max="8" width="1.42578125" style="5" customWidth="1"/>
    <col min="9" max="9" width="10.5703125" style="5" bestFit="1" customWidth="1"/>
    <col min="10" max="10" width="1.42578125" style="5" customWidth="1"/>
    <col min="11" max="11" width="11.140625" style="5" bestFit="1" customWidth="1"/>
    <col min="12" max="12" width="1.42578125" style="5" customWidth="1"/>
    <col min="13" max="13" width="10.85546875" style="5" bestFit="1" customWidth="1"/>
    <col min="14" max="14" width="1.42578125" style="5" customWidth="1"/>
    <col min="15" max="15" width="5.5703125" style="5" bestFit="1" customWidth="1"/>
    <col min="16" max="16" width="1.42578125" style="5" customWidth="1"/>
    <col min="17" max="17" width="13.5703125" style="5" bestFit="1" customWidth="1"/>
    <col min="18" max="18" width="1.42578125" style="5" customWidth="1"/>
    <col min="19" max="19" width="17.140625" style="5" bestFit="1" customWidth="1"/>
    <col min="20" max="20" width="1.42578125" style="5" customWidth="1"/>
    <col min="21" max="21" width="5.5703125" style="5" bestFit="1" customWidth="1"/>
    <col min="22" max="22" width="13.5703125" style="5" bestFit="1" customWidth="1"/>
    <col min="23" max="23" width="1.42578125" style="5" customWidth="1"/>
    <col min="24" max="24" width="5.5703125" style="5" bestFit="1" customWidth="1"/>
    <col min="25" max="25" width="10.5703125" style="5" bestFit="1" customWidth="1"/>
    <col min="26" max="26" width="1.42578125" style="5" customWidth="1"/>
    <col min="27" max="27" width="5.5703125" style="5" bestFit="1" customWidth="1"/>
    <col min="28" max="28" width="1.42578125" style="5" customWidth="1"/>
    <col min="29" max="29" width="14.42578125" style="5" bestFit="1" customWidth="1"/>
    <col min="30" max="30" width="1.42578125" style="5" customWidth="1"/>
    <col min="31" max="31" width="13.5703125" style="5" bestFit="1" customWidth="1"/>
    <col min="32" max="32" width="1.42578125" style="5" customWidth="1"/>
    <col min="33" max="33" width="17.140625" style="5" bestFit="1" customWidth="1"/>
    <col min="34" max="34" width="1.42578125" style="5" customWidth="1"/>
    <col min="35" max="35" width="15.7109375" style="5" bestFit="1" customWidth="1"/>
    <col min="36" max="16384" width="9.140625" style="5"/>
  </cols>
  <sheetData>
    <row r="1" spans="1:35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20.100000000000001" customHeight="1" x14ac:dyDescent="0.55000000000000004">
      <c r="A2" s="1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5" spans="1:35" ht="24" x14ac:dyDescent="0.55000000000000004">
      <c r="A5" s="6" t="s">
        <v>94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7" spans="1:35" ht="24" x14ac:dyDescent="0.55000000000000004">
      <c r="C7" s="7" t="s">
        <v>95</v>
      </c>
      <c r="D7" s="8"/>
      <c r="E7" s="8"/>
      <c r="F7" s="8"/>
      <c r="G7" s="8"/>
      <c r="H7" s="8"/>
      <c r="I7" s="8"/>
      <c r="J7" s="8"/>
      <c r="K7" s="8"/>
      <c r="L7" s="8"/>
      <c r="M7" s="8"/>
      <c r="O7" s="7" t="s">
        <v>5</v>
      </c>
      <c r="P7" s="8"/>
      <c r="Q7" s="8"/>
      <c r="R7" s="8"/>
      <c r="S7" s="8"/>
      <c r="U7" s="7" t="s">
        <v>6</v>
      </c>
      <c r="V7" s="8"/>
      <c r="W7" s="8"/>
      <c r="X7" s="8"/>
      <c r="Y7" s="8"/>
      <c r="AA7" s="7" t="s">
        <v>7</v>
      </c>
      <c r="AB7" s="8"/>
      <c r="AC7" s="8"/>
      <c r="AD7" s="8"/>
      <c r="AE7" s="8"/>
      <c r="AF7" s="8"/>
      <c r="AG7" s="8"/>
      <c r="AH7" s="8"/>
      <c r="AI7" s="8"/>
    </row>
    <row r="8" spans="1:35" x14ac:dyDescent="0.55000000000000004">
      <c r="A8" s="9" t="s">
        <v>96</v>
      </c>
      <c r="C8" s="10" t="s">
        <v>97</v>
      </c>
      <c r="E8" s="10" t="s">
        <v>98</v>
      </c>
      <c r="G8" s="10" t="s">
        <v>99</v>
      </c>
      <c r="I8" s="10" t="s">
        <v>100</v>
      </c>
      <c r="K8" s="10" t="s">
        <v>101</v>
      </c>
      <c r="M8" s="10" t="s">
        <v>93</v>
      </c>
      <c r="O8" s="9" t="s">
        <v>9</v>
      </c>
      <c r="Q8" s="9" t="s">
        <v>10</v>
      </c>
      <c r="S8" s="9" t="s">
        <v>11</v>
      </c>
      <c r="U8" s="9" t="s">
        <v>12</v>
      </c>
      <c r="V8" s="4"/>
      <c r="X8" s="9" t="s">
        <v>13</v>
      </c>
      <c r="Y8" s="4"/>
      <c r="AA8" s="9" t="s">
        <v>9</v>
      </c>
      <c r="AC8" s="10" t="s">
        <v>102</v>
      </c>
      <c r="AE8" s="9" t="s">
        <v>10</v>
      </c>
      <c r="AG8" s="9" t="s">
        <v>11</v>
      </c>
      <c r="AI8" s="10" t="s">
        <v>15</v>
      </c>
    </row>
    <row r="9" spans="1:35" x14ac:dyDescent="0.55000000000000004">
      <c r="A9" s="11"/>
      <c r="C9" s="11"/>
      <c r="E9" s="11"/>
      <c r="G9" s="11"/>
      <c r="I9" s="11"/>
      <c r="K9" s="11"/>
      <c r="M9" s="11"/>
      <c r="O9" s="11"/>
      <c r="Q9" s="11"/>
      <c r="S9" s="11"/>
      <c r="U9" s="12" t="s">
        <v>9</v>
      </c>
      <c r="V9" s="12" t="s">
        <v>10</v>
      </c>
      <c r="X9" s="12" t="s">
        <v>9</v>
      </c>
      <c r="Y9" s="12" t="s">
        <v>16</v>
      </c>
      <c r="AA9" s="11"/>
      <c r="AC9" s="11"/>
      <c r="AE9" s="11"/>
      <c r="AG9" s="11"/>
      <c r="AI9" s="11"/>
    </row>
    <row r="10" spans="1:35" x14ac:dyDescent="0.55000000000000004">
      <c r="A10" s="17" t="s">
        <v>87</v>
      </c>
      <c r="O10" s="17">
        <f>SUM($O$9)</f>
        <v>0</v>
      </c>
      <c r="Q10" s="17">
        <f>SUM($Q$9)</f>
        <v>0</v>
      </c>
      <c r="S10" s="17">
        <f>SUM($S$9)</f>
        <v>0</v>
      </c>
      <c r="U10" s="17">
        <f>SUM($U$9)</f>
        <v>0</v>
      </c>
      <c r="V10" s="17">
        <f>SUM($V$9)</f>
        <v>0</v>
      </c>
      <c r="X10" s="17">
        <f>SUM($X$9)</f>
        <v>0</v>
      </c>
      <c r="Y10" s="17">
        <f>SUM($Y$9)</f>
        <v>0</v>
      </c>
      <c r="AA10" s="17">
        <f>SUM($AA$9)</f>
        <v>0</v>
      </c>
      <c r="AC10" s="17">
        <f>SUM($AC$9)</f>
        <v>0</v>
      </c>
      <c r="AE10" s="17">
        <f>SUM($AE$9)</f>
        <v>0</v>
      </c>
      <c r="AG10" s="17">
        <f>SUM($AG$9)</f>
        <v>0</v>
      </c>
      <c r="AI10" s="18">
        <f>SUM($AI$9)</f>
        <v>0</v>
      </c>
    </row>
    <row r="11" spans="1:35" x14ac:dyDescent="0.55000000000000004">
      <c r="O11" s="19"/>
      <c r="Q11" s="19"/>
      <c r="S11" s="19"/>
      <c r="U11" s="19"/>
      <c r="V11" s="19"/>
      <c r="X11" s="19"/>
      <c r="Y11" s="19"/>
      <c r="AA11" s="19"/>
      <c r="AC11" s="19"/>
      <c r="AE11" s="19"/>
      <c r="AG11" s="19"/>
      <c r="AI11" s="1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G19" sqref="G19"/>
    </sheetView>
  </sheetViews>
  <sheetFormatPr defaultRowHeight="22.5" x14ac:dyDescent="0.55000000000000004"/>
  <cols>
    <col min="1" max="1" width="15" style="5" bestFit="1" customWidth="1"/>
    <col min="2" max="2" width="1.42578125" style="5" customWidth="1"/>
    <col min="3" max="3" width="6.28515625" style="5" bestFit="1" customWidth="1"/>
    <col min="4" max="4" width="1.42578125" style="5" customWidth="1"/>
    <col min="5" max="5" width="12.28515625" style="5" bestFit="1" customWidth="1"/>
    <col min="6" max="6" width="1.42578125" style="5" customWidth="1"/>
    <col min="7" max="7" width="17.85546875" style="5" bestFit="1" customWidth="1"/>
    <col min="8" max="8" width="1.42578125" style="5" customWidth="1"/>
    <col min="9" max="9" width="13" style="5" bestFit="1" customWidth="1"/>
    <col min="10" max="10" width="1.42578125" style="5" customWidth="1"/>
    <col min="11" max="11" width="26" style="5" bestFit="1" customWidth="1"/>
    <col min="12" max="12" width="1.42578125" style="5" customWidth="1"/>
    <col min="13" max="13" width="11.85546875" style="5" bestFit="1" customWidth="1"/>
    <col min="14" max="16384" width="9.140625" style="5"/>
  </cols>
  <sheetData>
    <row r="1" spans="1:13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0.100000000000001" customHeight="1" x14ac:dyDescent="0.55000000000000004">
      <c r="A2" s="1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24" x14ac:dyDescent="0.55000000000000004">
      <c r="A5" s="6" t="s">
        <v>103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4" x14ac:dyDescent="0.55000000000000004">
      <c r="A6" s="6" t="s">
        <v>104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3" ht="24" x14ac:dyDescent="0.55000000000000004">
      <c r="C8" s="7" t="s">
        <v>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48" x14ac:dyDescent="0.55000000000000004">
      <c r="A9" s="20" t="s">
        <v>105</v>
      </c>
      <c r="C9" s="20" t="s">
        <v>9</v>
      </c>
      <c r="E9" s="20" t="s">
        <v>106</v>
      </c>
      <c r="G9" s="20" t="s">
        <v>107</v>
      </c>
      <c r="I9" s="20" t="s">
        <v>108</v>
      </c>
      <c r="K9" s="21" t="s">
        <v>109</v>
      </c>
      <c r="M9" s="20" t="s">
        <v>110</v>
      </c>
    </row>
    <row r="10" spans="1:13" x14ac:dyDescent="0.55000000000000004">
      <c r="A10" s="17" t="s">
        <v>87</v>
      </c>
      <c r="K10" s="17">
        <f>SUM($K$9)</f>
        <v>0</v>
      </c>
    </row>
    <row r="11" spans="1:13" x14ac:dyDescent="0.55000000000000004">
      <c r="K11" s="1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E16" sqref="E16"/>
    </sheetView>
  </sheetViews>
  <sheetFormatPr defaultRowHeight="22.5" x14ac:dyDescent="0.55000000000000004"/>
  <cols>
    <col min="1" max="1" width="20" style="5" bestFit="1" customWidth="1"/>
    <col min="2" max="2" width="1.42578125" style="5" customWidth="1"/>
    <col min="3" max="3" width="26.7109375" style="5" bestFit="1" customWidth="1"/>
    <col min="4" max="4" width="1.42578125" style="5" customWidth="1"/>
    <col min="5" max="5" width="11.140625" style="5" bestFit="1" customWidth="1"/>
    <col min="6" max="6" width="1.42578125" style="5" customWidth="1"/>
    <col min="7" max="7" width="13.42578125" style="5" bestFit="1" customWidth="1"/>
    <col min="8" max="8" width="1.42578125" style="5" customWidth="1"/>
    <col min="9" max="9" width="14.42578125" style="5" bestFit="1" customWidth="1"/>
    <col min="10" max="10" width="1.42578125" style="5" customWidth="1"/>
    <col min="11" max="11" width="18.140625" style="5" bestFit="1" customWidth="1"/>
    <col min="12" max="12" width="1.42578125" style="5" customWidth="1"/>
    <col min="13" max="13" width="18.140625" style="5" bestFit="1" customWidth="1"/>
    <col min="14" max="14" width="1.42578125" style="5" customWidth="1"/>
    <col min="15" max="15" width="18" style="5" bestFit="1" customWidth="1"/>
    <col min="16" max="16" width="1.42578125" style="5" customWidth="1"/>
    <col min="17" max="17" width="18.140625" style="5" bestFit="1" customWidth="1"/>
    <col min="18" max="18" width="1.42578125" style="5" customWidth="1"/>
    <col min="19" max="19" width="12.85546875" style="5" bestFit="1" customWidth="1"/>
    <col min="20" max="16384" width="9.140625" style="5"/>
  </cols>
  <sheetData>
    <row r="1" spans="1:19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0.100000000000001" customHeight="1" x14ac:dyDescent="0.55000000000000004">
      <c r="A2" s="1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5" spans="1:19" ht="24" x14ac:dyDescent="0.55000000000000004">
      <c r="A5" s="6" t="s">
        <v>111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7" spans="1:19" ht="24" x14ac:dyDescent="0.55000000000000004">
      <c r="C7" s="7" t="s">
        <v>112</v>
      </c>
      <c r="D7" s="8"/>
      <c r="E7" s="8"/>
      <c r="F7" s="8"/>
      <c r="G7" s="8"/>
      <c r="H7" s="8"/>
      <c r="I7" s="8"/>
      <c r="K7" s="20" t="s">
        <v>5</v>
      </c>
      <c r="M7" s="7" t="s">
        <v>6</v>
      </c>
      <c r="N7" s="8"/>
      <c r="O7" s="8"/>
      <c r="Q7" s="7" t="s">
        <v>7</v>
      </c>
      <c r="R7" s="8"/>
      <c r="S7" s="8"/>
    </row>
    <row r="8" spans="1:19" ht="72" x14ac:dyDescent="0.55000000000000004">
      <c r="A8" s="20" t="s">
        <v>113</v>
      </c>
      <c r="C8" s="20" t="s">
        <v>114</v>
      </c>
      <c r="E8" s="20" t="s">
        <v>115</v>
      </c>
      <c r="G8" s="21" t="s">
        <v>116</v>
      </c>
      <c r="I8" s="21" t="s">
        <v>117</v>
      </c>
      <c r="K8" s="20" t="s">
        <v>118</v>
      </c>
      <c r="M8" s="20" t="s">
        <v>119</v>
      </c>
      <c r="O8" s="20" t="s">
        <v>120</v>
      </c>
      <c r="Q8" s="20" t="s">
        <v>118</v>
      </c>
      <c r="S8" s="21" t="s">
        <v>15</v>
      </c>
    </row>
    <row r="9" spans="1:19" ht="45" x14ac:dyDescent="0.55000000000000004">
      <c r="A9" s="13" t="s">
        <v>121</v>
      </c>
      <c r="C9" s="15" t="s">
        <v>122</v>
      </c>
      <c r="E9" s="22" t="s">
        <v>123</v>
      </c>
      <c r="G9" s="15" t="s">
        <v>124</v>
      </c>
      <c r="I9" s="15" t="s">
        <v>125</v>
      </c>
      <c r="K9" s="14">
        <v>12352510081</v>
      </c>
      <c r="M9" s="14">
        <v>81157382221</v>
      </c>
      <c r="O9" s="14">
        <v>39622144939</v>
      </c>
      <c r="Q9" s="14">
        <v>53887747363</v>
      </c>
      <c r="S9" s="16">
        <v>1.994711848125166E-2</v>
      </c>
    </row>
    <row r="10" spans="1:19" ht="45" x14ac:dyDescent="0.55000000000000004">
      <c r="A10" s="13" t="s">
        <v>126</v>
      </c>
      <c r="C10" s="15" t="s">
        <v>127</v>
      </c>
      <c r="E10" s="22" t="s">
        <v>128</v>
      </c>
      <c r="G10" s="15" t="s">
        <v>129</v>
      </c>
      <c r="I10" s="15" t="s">
        <v>125</v>
      </c>
      <c r="K10" s="14">
        <v>118270406</v>
      </c>
      <c r="M10" s="14">
        <v>500163</v>
      </c>
      <c r="O10" s="14">
        <v>0</v>
      </c>
      <c r="Q10" s="14">
        <v>118770569</v>
      </c>
      <c r="S10" s="16">
        <v>4.3964179760005154E-5</v>
      </c>
    </row>
    <row r="11" spans="1:19" ht="45" x14ac:dyDescent="0.55000000000000004">
      <c r="A11" s="13" t="s">
        <v>130</v>
      </c>
      <c r="C11" s="15" t="s">
        <v>131</v>
      </c>
      <c r="E11" s="22" t="s">
        <v>123</v>
      </c>
      <c r="G11" s="15" t="s">
        <v>132</v>
      </c>
      <c r="I11" s="15" t="s">
        <v>125</v>
      </c>
      <c r="K11" s="14">
        <v>2303938</v>
      </c>
      <c r="P11" s="15"/>
      <c r="Q11" s="14">
        <v>2303938</v>
      </c>
      <c r="S11" s="16">
        <v>8.5282696917875975E-7</v>
      </c>
    </row>
    <row r="12" spans="1:19" ht="45" x14ac:dyDescent="0.55000000000000004">
      <c r="A12" s="13" t="s">
        <v>130</v>
      </c>
      <c r="C12" s="15" t="s">
        <v>133</v>
      </c>
      <c r="E12" s="22" t="s">
        <v>123</v>
      </c>
      <c r="G12" s="15" t="s">
        <v>134</v>
      </c>
      <c r="I12" s="15" t="s">
        <v>125</v>
      </c>
      <c r="K12" s="14">
        <v>8427149</v>
      </c>
      <c r="P12" s="15"/>
      <c r="Q12" s="14">
        <v>8427149</v>
      </c>
      <c r="S12" s="16">
        <v>3.119398152418952E-6</v>
      </c>
    </row>
    <row r="13" spans="1:19" x14ac:dyDescent="0.55000000000000004">
      <c r="A13" s="17" t="s">
        <v>87</v>
      </c>
      <c r="K13" s="17">
        <f>SUM(K9:$K$12)</f>
        <v>12481511574</v>
      </c>
      <c r="M13" s="17">
        <f>SUM(M9:$M$12)</f>
        <v>81157882384</v>
      </c>
      <c r="O13" s="17">
        <f>SUM(O9:$O$12)</f>
        <v>39622144939</v>
      </c>
      <c r="Q13" s="17">
        <f>SUM(Q9:$Q$12)</f>
        <v>54017249019</v>
      </c>
      <c r="S13" s="18">
        <f>SUM(S9:$S$12)</f>
        <v>1.9995054886133266E-2</v>
      </c>
    </row>
    <row r="14" spans="1:19" x14ac:dyDescent="0.55000000000000004">
      <c r="K14" s="19"/>
      <c r="M14" s="19"/>
      <c r="O14" s="19"/>
      <c r="Q14" s="19"/>
      <c r="S14" s="1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U14" sqref="U14"/>
    </sheetView>
  </sheetViews>
  <sheetFormatPr defaultRowHeight="22.5" x14ac:dyDescent="0.55000000000000004"/>
  <cols>
    <col min="1" max="1" width="17.5703125" style="5" bestFit="1" customWidth="1"/>
    <col min="2" max="2" width="1.42578125" style="5" customWidth="1"/>
    <col min="3" max="3" width="10.5703125" style="5" bestFit="1" customWidth="1"/>
    <col min="4" max="4" width="1.42578125" style="5" customWidth="1"/>
    <col min="5" max="5" width="15.5703125" style="5" bestFit="1" customWidth="1"/>
    <col min="6" max="6" width="1.42578125" style="5" customWidth="1"/>
    <col min="7" max="7" width="9" style="5" bestFit="1" customWidth="1"/>
    <col min="8" max="8" width="1.42578125" style="5" customWidth="1"/>
    <col min="9" max="9" width="24.28515625" style="5" bestFit="1" customWidth="1"/>
    <col min="10" max="10" width="1.42578125" style="5" customWidth="1"/>
    <col min="11" max="11" width="12.7109375" style="5" bestFit="1" customWidth="1"/>
    <col min="12" max="12" width="1.42578125" style="5" customWidth="1"/>
    <col min="13" max="13" width="13.5703125" style="5" bestFit="1" customWidth="1"/>
    <col min="14" max="14" width="1.42578125" style="5" customWidth="1"/>
    <col min="15" max="15" width="17.140625" style="5" bestFit="1" customWidth="1"/>
    <col min="16" max="16" width="1.42578125" style="5" customWidth="1"/>
    <col min="17" max="17" width="5.5703125" style="5" bestFit="1" customWidth="1"/>
    <col min="18" max="18" width="13.5703125" style="5" bestFit="1" customWidth="1"/>
    <col min="19" max="19" width="1.42578125" style="5" customWidth="1"/>
    <col min="20" max="20" width="5.5703125" style="5" bestFit="1" customWidth="1"/>
    <col min="21" max="21" width="10.5703125" style="5" bestFit="1" customWidth="1"/>
    <col min="22" max="22" width="1.42578125" style="5" customWidth="1"/>
    <col min="23" max="23" width="5.5703125" style="5" bestFit="1" customWidth="1"/>
    <col min="24" max="24" width="1.42578125" style="5" customWidth="1"/>
    <col min="25" max="25" width="13.5703125" style="5" bestFit="1" customWidth="1"/>
    <col min="26" max="26" width="1.42578125" style="5" customWidth="1"/>
    <col min="27" max="27" width="17.140625" style="5" bestFit="1" customWidth="1"/>
    <col min="28" max="28" width="1.42578125" style="5" customWidth="1"/>
    <col min="29" max="29" width="15.7109375" style="5" bestFit="1" customWidth="1"/>
    <col min="30" max="16384" width="9.140625" style="5"/>
  </cols>
  <sheetData>
    <row r="1" spans="1:29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0.100000000000001" customHeight="1" x14ac:dyDescent="0.55000000000000004">
      <c r="A2" s="1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5" spans="1:29" ht="24" x14ac:dyDescent="0.55000000000000004">
      <c r="A5" s="6" t="s">
        <v>135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7" spans="1:29" ht="24" x14ac:dyDescent="0.55000000000000004">
      <c r="K7" s="20" t="s">
        <v>5</v>
      </c>
      <c r="M7" s="7" t="s">
        <v>6</v>
      </c>
      <c r="N7" s="8"/>
      <c r="O7" s="8"/>
      <c r="P7" s="8"/>
      <c r="Q7" s="8"/>
      <c r="R7" s="8"/>
      <c r="S7" s="8"/>
      <c r="T7" s="8"/>
      <c r="U7" s="8"/>
      <c r="W7" s="7" t="s">
        <v>7</v>
      </c>
      <c r="X7" s="8"/>
      <c r="Y7" s="8"/>
      <c r="Z7" s="8"/>
      <c r="AA7" s="8"/>
      <c r="AB7" s="8"/>
      <c r="AC7" s="8"/>
    </row>
    <row r="8" spans="1:29" x14ac:dyDescent="0.55000000000000004">
      <c r="A8" s="9" t="s">
        <v>136</v>
      </c>
      <c r="C8" s="10" t="s">
        <v>100</v>
      </c>
      <c r="E8" s="10" t="s">
        <v>117</v>
      </c>
      <c r="G8" s="10" t="s">
        <v>137</v>
      </c>
      <c r="I8" s="10" t="s">
        <v>98</v>
      </c>
      <c r="K8" s="9" t="s">
        <v>9</v>
      </c>
      <c r="M8" s="9" t="s">
        <v>10</v>
      </c>
      <c r="O8" s="9" t="s">
        <v>11</v>
      </c>
      <c r="Q8" s="9" t="s">
        <v>12</v>
      </c>
      <c r="R8" s="4"/>
      <c r="T8" s="9" t="s">
        <v>13</v>
      </c>
      <c r="U8" s="4"/>
      <c r="W8" s="9" t="s">
        <v>9</v>
      </c>
      <c r="Y8" s="9" t="s">
        <v>10</v>
      </c>
      <c r="AA8" s="9" t="s">
        <v>11</v>
      </c>
      <c r="AC8" s="10" t="s">
        <v>15</v>
      </c>
    </row>
    <row r="9" spans="1:29" x14ac:dyDescent="0.55000000000000004">
      <c r="A9" s="11"/>
      <c r="C9" s="11"/>
      <c r="E9" s="11"/>
      <c r="G9" s="11"/>
      <c r="I9" s="11"/>
      <c r="K9" s="11"/>
      <c r="M9" s="11"/>
      <c r="O9" s="11"/>
      <c r="Q9" s="12" t="s">
        <v>9</v>
      </c>
      <c r="R9" s="12" t="s">
        <v>10</v>
      </c>
      <c r="T9" s="12" t="s">
        <v>9</v>
      </c>
      <c r="U9" s="12" t="s">
        <v>16</v>
      </c>
      <c r="W9" s="11"/>
      <c r="Y9" s="11"/>
      <c r="AA9" s="11"/>
      <c r="AC9" s="11"/>
    </row>
    <row r="10" spans="1:29" x14ac:dyDescent="0.55000000000000004">
      <c r="A10" s="17" t="s">
        <v>87</v>
      </c>
      <c r="K10" s="17">
        <f>SUM($K$9)</f>
        <v>0</v>
      </c>
      <c r="M10" s="17">
        <f>SUM($M$9)</f>
        <v>0</v>
      </c>
      <c r="O10" s="17">
        <f>SUM($O$9)</f>
        <v>0</v>
      </c>
      <c r="Q10" s="17">
        <f>SUM($Q$9)</f>
        <v>0</v>
      </c>
      <c r="R10" s="17">
        <f>SUM($R$9)</f>
        <v>0</v>
      </c>
      <c r="T10" s="17">
        <f>SUM($T$9)</f>
        <v>0</v>
      </c>
      <c r="U10" s="17">
        <f>SUM($U$9)</f>
        <v>0</v>
      </c>
      <c r="W10" s="17">
        <f>SUM($W$9)</f>
        <v>0</v>
      </c>
      <c r="Y10" s="17">
        <f>SUM($Y$9)</f>
        <v>0</v>
      </c>
      <c r="AA10" s="17">
        <f>SUM($AA$9)</f>
        <v>0</v>
      </c>
      <c r="AC10" s="18">
        <f>SUM($AC$9)</f>
        <v>0</v>
      </c>
    </row>
    <row r="11" spans="1:29" x14ac:dyDescent="0.55000000000000004">
      <c r="K11" s="19"/>
      <c r="M11" s="19"/>
      <c r="O11" s="19"/>
      <c r="Q11" s="19"/>
      <c r="R11" s="19"/>
      <c r="T11" s="19"/>
      <c r="U11" s="19"/>
      <c r="W11" s="19"/>
      <c r="Y11" s="19"/>
      <c r="AA11" s="19"/>
      <c r="AC11" s="19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I17" sqref="I17"/>
    </sheetView>
  </sheetViews>
  <sheetFormatPr defaultRowHeight="22.5" x14ac:dyDescent="0.55000000000000004"/>
  <cols>
    <col min="1" max="1" width="59.85546875" style="5" bestFit="1" customWidth="1"/>
    <col min="2" max="2" width="1.42578125" style="5" customWidth="1"/>
    <col min="3" max="3" width="9.42578125" style="5" bestFit="1" customWidth="1"/>
    <col min="4" max="4" width="1.42578125" style="5" customWidth="1"/>
    <col min="5" max="5" width="18.5703125" style="5" bestFit="1" customWidth="1"/>
    <col min="6" max="6" width="1.42578125" style="5" customWidth="1"/>
    <col min="7" max="7" width="12.7109375" style="5" bestFit="1" customWidth="1"/>
    <col min="8" max="8" width="1.42578125" style="5" customWidth="1"/>
    <col min="9" max="9" width="12.7109375" style="5" bestFit="1" customWidth="1"/>
    <col min="10" max="16384" width="9.140625" style="5"/>
  </cols>
  <sheetData>
    <row r="1" spans="1:9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</row>
    <row r="2" spans="1:9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</row>
    <row r="3" spans="1:9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</row>
    <row r="5" spans="1:9" ht="24" x14ac:dyDescent="0.55000000000000004">
      <c r="A5" s="6" t="s">
        <v>139</v>
      </c>
      <c r="B5" s="4"/>
      <c r="C5" s="4"/>
      <c r="D5" s="4"/>
      <c r="E5" s="4"/>
      <c r="F5" s="4"/>
      <c r="G5" s="4"/>
      <c r="H5" s="4"/>
      <c r="I5" s="4"/>
    </row>
    <row r="7" spans="1:9" ht="72" x14ac:dyDescent="0.55000000000000004">
      <c r="A7" s="20" t="s">
        <v>140</v>
      </c>
      <c r="C7" s="20" t="s">
        <v>141</v>
      </c>
      <c r="E7" s="20" t="s">
        <v>118</v>
      </c>
      <c r="G7" s="21" t="s">
        <v>142</v>
      </c>
      <c r="I7" s="21" t="s">
        <v>143</v>
      </c>
    </row>
    <row r="8" spans="1:9" ht="24" x14ac:dyDescent="0.55000000000000004">
      <c r="A8" s="23" t="s">
        <v>144</v>
      </c>
      <c r="C8" s="15" t="s">
        <v>145</v>
      </c>
      <c r="E8" s="14">
        <v>-40041697601</v>
      </c>
      <c r="G8" s="16">
        <f>E8/-39051367658</f>
        <v>1.0253596737423645</v>
      </c>
      <c r="I8" s="16">
        <f>E8/2701530419727</f>
        <v>-1.4821857014309084E-2</v>
      </c>
    </row>
    <row r="9" spans="1:9" ht="24" x14ac:dyDescent="0.55000000000000004">
      <c r="A9" s="23" t="s">
        <v>146</v>
      </c>
      <c r="C9" s="15" t="s">
        <v>147</v>
      </c>
      <c r="E9" s="14">
        <v>0</v>
      </c>
      <c r="G9" s="16">
        <f>E9/-39051367658</f>
        <v>0</v>
      </c>
      <c r="I9" s="16">
        <f>E9/2701530419727</f>
        <v>0</v>
      </c>
    </row>
    <row r="10" spans="1:9" ht="24" x14ac:dyDescent="0.55000000000000004">
      <c r="A10" s="23" t="s">
        <v>148</v>
      </c>
      <c r="C10" s="15" t="s">
        <v>149</v>
      </c>
      <c r="E10" s="14">
        <v>136744</v>
      </c>
      <c r="G10" s="16">
        <f>E10/-39051367658</f>
        <v>-3.5016443264564344E-6</v>
      </c>
      <c r="I10" s="16">
        <f>E10/2701530419727</f>
        <v>5.0617234957442571E-8</v>
      </c>
    </row>
    <row r="11" spans="1:9" ht="24" x14ac:dyDescent="0.55000000000000004">
      <c r="A11" s="23" t="s">
        <v>150</v>
      </c>
      <c r="C11" s="15" t="s">
        <v>151</v>
      </c>
      <c r="E11" s="14">
        <v>990193199</v>
      </c>
      <c r="G11" s="16">
        <f>E11/-39051367658</f>
        <v>-2.5356172098037918E-2</v>
      </c>
      <c r="I11" s="16">
        <f>E11/2701530419727</f>
        <v>3.6653046427663873E-4</v>
      </c>
    </row>
    <row r="12" spans="1:9" ht="24" x14ac:dyDescent="0.55000000000000004">
      <c r="A12" s="20" t="s">
        <v>87</v>
      </c>
      <c r="E12" s="17">
        <f>SUM(E8:$E$11)</f>
        <v>-39051367658</v>
      </c>
      <c r="G12" s="18">
        <f>SUM(G8:$G$11)</f>
        <v>1</v>
      </c>
      <c r="I12" s="18">
        <f>SUM(I8:$I$11)</f>
        <v>-1.4455275932797489E-2</v>
      </c>
    </row>
    <row r="13" spans="1:9" x14ac:dyDescent="0.55000000000000004">
      <c r="E13" s="19"/>
      <c r="G13" s="19"/>
      <c r="I13" s="1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6"/>
  <sheetViews>
    <sheetView rightToLeft="1" workbookViewId="0">
      <selection activeCell="V8" sqref="V8"/>
    </sheetView>
  </sheetViews>
  <sheetFormatPr defaultRowHeight="22.5" x14ac:dyDescent="0.55000000000000004"/>
  <cols>
    <col min="1" max="1" width="18" style="5" bestFit="1" customWidth="1"/>
    <col min="2" max="2" width="1.42578125" style="5" customWidth="1"/>
    <col min="3" max="3" width="14.42578125" style="5" bestFit="1" customWidth="1"/>
    <col min="4" max="4" width="1.42578125" style="5" customWidth="1"/>
    <col min="5" max="5" width="15.85546875" style="5" bestFit="1" customWidth="1"/>
    <col min="6" max="6" width="1.42578125" style="5" customWidth="1"/>
    <col min="7" max="7" width="10.85546875" style="5" bestFit="1" customWidth="1"/>
    <col min="8" max="8" width="1.42578125" style="5" customWidth="1"/>
    <col min="9" max="9" width="18.140625" style="5" bestFit="1" customWidth="1"/>
    <col min="10" max="10" width="1.42578125" style="5" customWidth="1"/>
    <col min="11" max="11" width="15.5703125" style="5" bestFit="1" customWidth="1"/>
    <col min="12" max="12" width="1.42578125" style="5" customWidth="1"/>
    <col min="13" max="13" width="18" style="5" bestFit="1" customWidth="1"/>
    <col min="14" max="14" width="1.42578125" style="5" customWidth="1"/>
    <col min="15" max="15" width="19.28515625" style="5" bestFit="1" customWidth="1"/>
    <col min="16" max="16" width="1.42578125" style="5" customWidth="1"/>
    <col min="17" max="17" width="17.5703125" style="5" bestFit="1" customWidth="1"/>
    <col min="18" max="18" width="1.42578125" style="5" customWidth="1"/>
    <col min="19" max="19" width="19.28515625" style="5" bestFit="1" customWidth="1"/>
    <col min="20" max="16384" width="9.140625" style="5"/>
  </cols>
  <sheetData>
    <row r="1" spans="1:19" ht="20.100000000000001" customHeight="1" x14ac:dyDescent="0.55000000000000004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0.100000000000001" customHeight="1" x14ac:dyDescent="0.55000000000000004">
      <c r="A2" s="1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100000000000001" customHeight="1" x14ac:dyDescent="0.55000000000000004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5" spans="1:19" ht="24" x14ac:dyDescent="0.55000000000000004">
      <c r="A5" s="6" t="s">
        <v>152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7" spans="1:19" ht="24" x14ac:dyDescent="0.55000000000000004">
      <c r="C7" s="7" t="s">
        <v>153</v>
      </c>
      <c r="D7" s="8"/>
      <c r="E7" s="8"/>
      <c r="F7" s="8"/>
      <c r="G7" s="8"/>
      <c r="I7" s="7" t="s">
        <v>154</v>
      </c>
      <c r="J7" s="8"/>
      <c r="K7" s="8"/>
      <c r="L7" s="8"/>
      <c r="M7" s="8"/>
      <c r="O7" s="7" t="s">
        <v>7</v>
      </c>
      <c r="P7" s="8"/>
      <c r="Q7" s="8"/>
      <c r="R7" s="8"/>
      <c r="S7" s="8"/>
    </row>
    <row r="8" spans="1:19" ht="72" x14ac:dyDescent="0.55000000000000004">
      <c r="A8" s="20" t="s">
        <v>89</v>
      </c>
      <c r="C8" s="21" t="s">
        <v>155</v>
      </c>
      <c r="E8" s="21" t="s">
        <v>156</v>
      </c>
      <c r="G8" s="21" t="s">
        <v>157</v>
      </c>
      <c r="I8" s="21" t="s">
        <v>158</v>
      </c>
      <c r="K8" s="21" t="s">
        <v>159</v>
      </c>
      <c r="M8" s="21" t="s">
        <v>160</v>
      </c>
      <c r="O8" s="21" t="s">
        <v>158</v>
      </c>
      <c r="Q8" s="21" t="s">
        <v>159</v>
      </c>
      <c r="S8" s="21" t="s">
        <v>160</v>
      </c>
    </row>
    <row r="9" spans="1:19" x14ac:dyDescent="0.55000000000000004">
      <c r="A9" s="22" t="s">
        <v>19</v>
      </c>
      <c r="C9" s="15" t="s">
        <v>161</v>
      </c>
      <c r="E9" s="14">
        <v>5727148</v>
      </c>
      <c r="G9" s="14">
        <v>125</v>
      </c>
      <c r="N9" s="15"/>
      <c r="O9" s="14">
        <v>715893500</v>
      </c>
      <c r="Q9" s="14">
        <v>0</v>
      </c>
      <c r="S9" s="14">
        <v>715893500</v>
      </c>
    </row>
    <row r="10" spans="1:19" x14ac:dyDescent="0.55000000000000004">
      <c r="A10" s="22" t="s">
        <v>21</v>
      </c>
      <c r="C10" s="15" t="s">
        <v>162</v>
      </c>
      <c r="E10" s="14">
        <v>5100000</v>
      </c>
      <c r="G10" s="14">
        <v>120</v>
      </c>
      <c r="N10" s="15"/>
      <c r="O10" s="14">
        <v>612000000</v>
      </c>
      <c r="Q10" s="14">
        <v>-70800727</v>
      </c>
      <c r="S10" s="14">
        <v>541199273</v>
      </c>
    </row>
    <row r="11" spans="1:19" x14ac:dyDescent="0.55000000000000004">
      <c r="A11" s="22" t="s">
        <v>23</v>
      </c>
      <c r="C11" s="15" t="s">
        <v>161</v>
      </c>
      <c r="E11" s="14">
        <v>37100000</v>
      </c>
      <c r="G11" s="14">
        <v>200</v>
      </c>
      <c r="I11" s="14">
        <v>7420000000</v>
      </c>
      <c r="K11" s="14">
        <v>0</v>
      </c>
      <c r="M11" s="14">
        <v>7420000000</v>
      </c>
      <c r="O11" s="14">
        <v>7420000000</v>
      </c>
      <c r="Q11" s="14">
        <v>0</v>
      </c>
      <c r="S11" s="14">
        <v>7420000000</v>
      </c>
    </row>
    <row r="12" spans="1:19" x14ac:dyDescent="0.55000000000000004">
      <c r="A12" s="22" t="s">
        <v>24</v>
      </c>
      <c r="C12" s="15" t="s">
        <v>163</v>
      </c>
      <c r="E12" s="14">
        <v>5655000</v>
      </c>
      <c r="G12" s="14">
        <v>3</v>
      </c>
      <c r="N12" s="15"/>
      <c r="O12" s="14">
        <v>16965000</v>
      </c>
      <c r="Q12" s="14">
        <v>0</v>
      </c>
      <c r="S12" s="14">
        <v>16965000</v>
      </c>
    </row>
    <row r="13" spans="1:19" x14ac:dyDescent="0.55000000000000004">
      <c r="A13" s="22" t="s">
        <v>25</v>
      </c>
      <c r="C13" s="15" t="s">
        <v>163</v>
      </c>
      <c r="E13" s="14">
        <v>64114487</v>
      </c>
      <c r="G13" s="14">
        <v>130</v>
      </c>
      <c r="N13" s="15"/>
      <c r="O13" s="14">
        <v>8334883310</v>
      </c>
      <c r="Q13" s="14">
        <v>0</v>
      </c>
      <c r="S13" s="14">
        <v>8334883310</v>
      </c>
    </row>
    <row r="14" spans="1:19" x14ac:dyDescent="0.55000000000000004">
      <c r="A14" s="22" t="s">
        <v>27</v>
      </c>
      <c r="C14" s="15" t="s">
        <v>164</v>
      </c>
      <c r="E14" s="14">
        <v>6000000</v>
      </c>
      <c r="G14" s="14">
        <v>19</v>
      </c>
      <c r="N14" s="15"/>
      <c r="O14" s="14">
        <v>114000000</v>
      </c>
      <c r="Q14" s="14">
        <v>-13975962</v>
      </c>
      <c r="S14" s="14">
        <v>100024038</v>
      </c>
    </row>
    <row r="15" spans="1:19" x14ac:dyDescent="0.55000000000000004">
      <c r="A15" s="22" t="s">
        <v>29</v>
      </c>
      <c r="C15" s="15" t="s">
        <v>164</v>
      </c>
      <c r="E15" s="14">
        <v>4400000</v>
      </c>
      <c r="G15" s="14">
        <v>427</v>
      </c>
      <c r="N15" s="15"/>
      <c r="O15" s="14">
        <v>1878800000</v>
      </c>
      <c r="Q15" s="14">
        <v>0</v>
      </c>
      <c r="S15" s="14">
        <v>1878800000</v>
      </c>
    </row>
    <row r="16" spans="1:19" ht="45" x14ac:dyDescent="0.55000000000000004">
      <c r="A16" s="22" t="s">
        <v>165</v>
      </c>
      <c r="C16" s="15" t="s">
        <v>166</v>
      </c>
      <c r="E16" s="14">
        <v>1404133</v>
      </c>
      <c r="G16" s="14">
        <v>33</v>
      </c>
      <c r="N16" s="15"/>
      <c r="O16" s="14">
        <v>46336389</v>
      </c>
      <c r="Q16" s="14">
        <v>0</v>
      </c>
      <c r="S16" s="14">
        <v>46336389</v>
      </c>
    </row>
    <row r="17" spans="1:19" ht="45" x14ac:dyDescent="0.55000000000000004">
      <c r="A17" s="22" t="s">
        <v>30</v>
      </c>
      <c r="C17" s="15" t="s">
        <v>167</v>
      </c>
      <c r="E17" s="14">
        <v>70247</v>
      </c>
      <c r="G17" s="14">
        <v>29</v>
      </c>
      <c r="N17" s="15"/>
      <c r="O17" s="14">
        <v>2037163</v>
      </c>
      <c r="Q17" s="14">
        <v>0</v>
      </c>
      <c r="S17" s="14">
        <v>2037163</v>
      </c>
    </row>
    <row r="18" spans="1:19" x14ac:dyDescent="0.55000000000000004">
      <c r="A18" s="22" t="s">
        <v>168</v>
      </c>
      <c r="C18" s="15" t="s">
        <v>169</v>
      </c>
      <c r="E18" s="14">
        <v>41057</v>
      </c>
      <c r="G18" s="14">
        <v>4100</v>
      </c>
      <c r="N18" s="15"/>
      <c r="O18" s="14">
        <v>168333700</v>
      </c>
      <c r="Q18" s="14">
        <v>-10790622</v>
      </c>
      <c r="S18" s="14">
        <v>157543078</v>
      </c>
    </row>
    <row r="19" spans="1:19" x14ac:dyDescent="0.55000000000000004">
      <c r="A19" s="22" t="s">
        <v>32</v>
      </c>
      <c r="C19" s="15" t="s">
        <v>161</v>
      </c>
      <c r="E19" s="14">
        <v>8279</v>
      </c>
      <c r="G19" s="14">
        <v>2211</v>
      </c>
      <c r="N19" s="15"/>
      <c r="O19" s="14">
        <v>18304869</v>
      </c>
      <c r="Q19" s="14">
        <v>-2273010</v>
      </c>
      <c r="S19" s="14">
        <v>16031859</v>
      </c>
    </row>
    <row r="20" spans="1:19" x14ac:dyDescent="0.55000000000000004">
      <c r="A20" s="22" t="s">
        <v>33</v>
      </c>
      <c r="C20" s="15" t="s">
        <v>5</v>
      </c>
      <c r="E20" s="14">
        <v>2000000</v>
      </c>
      <c r="G20" s="14">
        <v>11</v>
      </c>
      <c r="I20" s="14">
        <v>22000000</v>
      </c>
      <c r="K20" s="14">
        <v>-2720288</v>
      </c>
      <c r="M20" s="14">
        <v>19279712</v>
      </c>
      <c r="O20" s="14">
        <v>22000000</v>
      </c>
      <c r="Q20" s="14">
        <v>-2720288</v>
      </c>
      <c r="S20" s="14">
        <v>19279712</v>
      </c>
    </row>
    <row r="21" spans="1:19" x14ac:dyDescent="0.55000000000000004">
      <c r="A21" s="22" t="s">
        <v>34</v>
      </c>
      <c r="C21" s="15" t="s">
        <v>162</v>
      </c>
      <c r="E21" s="14">
        <v>5221301</v>
      </c>
      <c r="G21" s="14">
        <v>61</v>
      </c>
      <c r="N21" s="15"/>
      <c r="O21" s="14">
        <v>318499361</v>
      </c>
      <c r="Q21" s="14">
        <v>-36846383</v>
      </c>
      <c r="S21" s="14">
        <v>281652978</v>
      </c>
    </row>
    <row r="22" spans="1:19" ht="45" x14ac:dyDescent="0.55000000000000004">
      <c r="A22" s="22" t="s">
        <v>35</v>
      </c>
      <c r="C22" s="15" t="s">
        <v>170</v>
      </c>
      <c r="E22" s="14">
        <v>1500000</v>
      </c>
      <c r="G22" s="14">
        <v>420</v>
      </c>
      <c r="N22" s="15"/>
      <c r="O22" s="14">
        <v>630000000</v>
      </c>
      <c r="Q22" s="14">
        <v>0</v>
      </c>
      <c r="S22" s="14">
        <v>630000000</v>
      </c>
    </row>
    <row r="23" spans="1:19" ht="45" x14ac:dyDescent="0.55000000000000004">
      <c r="A23" s="22" t="s">
        <v>37</v>
      </c>
      <c r="C23" s="15" t="s">
        <v>163</v>
      </c>
      <c r="E23" s="14">
        <v>1528378</v>
      </c>
      <c r="G23" s="14">
        <v>530</v>
      </c>
      <c r="N23" s="15"/>
      <c r="O23" s="14">
        <v>810040340</v>
      </c>
      <c r="Q23" s="14">
        <v>-80003984</v>
      </c>
      <c r="S23" s="14">
        <v>730036356</v>
      </c>
    </row>
    <row r="24" spans="1:19" ht="45" x14ac:dyDescent="0.55000000000000004">
      <c r="A24" s="22" t="s">
        <v>42</v>
      </c>
      <c r="C24" s="15" t="s">
        <v>171</v>
      </c>
      <c r="E24" s="14">
        <v>5970000</v>
      </c>
      <c r="G24" s="14">
        <v>2350</v>
      </c>
      <c r="N24" s="15"/>
      <c r="O24" s="14">
        <v>14029500000</v>
      </c>
      <c r="Q24" s="14">
        <v>0</v>
      </c>
      <c r="S24" s="14">
        <v>14029500000</v>
      </c>
    </row>
    <row r="25" spans="1:19" ht="45" x14ac:dyDescent="0.55000000000000004">
      <c r="A25" s="22" t="s">
        <v>43</v>
      </c>
      <c r="C25" s="15" t="s">
        <v>172</v>
      </c>
      <c r="E25" s="14">
        <v>344439</v>
      </c>
      <c r="G25" s="14">
        <v>4500</v>
      </c>
      <c r="I25" s="14">
        <v>1549975500</v>
      </c>
      <c r="K25" s="14">
        <v>-202972982</v>
      </c>
      <c r="M25" s="14">
        <v>1347002518</v>
      </c>
      <c r="O25" s="14">
        <v>1549975500</v>
      </c>
      <c r="Q25" s="14">
        <v>-202972982</v>
      </c>
      <c r="S25" s="14">
        <v>1347002518</v>
      </c>
    </row>
    <row r="26" spans="1:19" x14ac:dyDescent="0.55000000000000004">
      <c r="A26" s="22" t="s">
        <v>45</v>
      </c>
      <c r="C26" s="15" t="s">
        <v>173</v>
      </c>
      <c r="E26" s="14">
        <v>831000</v>
      </c>
      <c r="G26" s="14">
        <v>2700</v>
      </c>
      <c r="N26" s="15"/>
      <c r="O26" s="14">
        <v>2243700000</v>
      </c>
      <c r="Q26" s="14">
        <v>0</v>
      </c>
      <c r="S26" s="14">
        <v>2243700000</v>
      </c>
    </row>
    <row r="27" spans="1:19" ht="45" x14ac:dyDescent="0.55000000000000004">
      <c r="A27" s="22" t="s">
        <v>47</v>
      </c>
      <c r="C27" s="15" t="s">
        <v>174</v>
      </c>
      <c r="E27" s="14">
        <v>500000</v>
      </c>
      <c r="G27" s="14">
        <v>4200</v>
      </c>
      <c r="N27" s="15"/>
      <c r="O27" s="14">
        <v>2100000000</v>
      </c>
      <c r="Q27" s="14">
        <v>-77572559</v>
      </c>
      <c r="S27" s="14">
        <v>2022427441</v>
      </c>
    </row>
    <row r="28" spans="1:19" x14ac:dyDescent="0.55000000000000004">
      <c r="A28" s="22" t="s">
        <v>175</v>
      </c>
      <c r="C28" s="15" t="s">
        <v>176</v>
      </c>
      <c r="E28" s="14">
        <v>3778</v>
      </c>
      <c r="G28" s="14">
        <v>1180</v>
      </c>
      <c r="N28" s="15"/>
      <c r="O28" s="14">
        <v>4458040</v>
      </c>
      <c r="Q28" s="14">
        <v>0</v>
      </c>
      <c r="S28" s="14">
        <v>4458040</v>
      </c>
    </row>
    <row r="29" spans="1:19" ht="67.5" x14ac:dyDescent="0.55000000000000004">
      <c r="A29" s="22" t="s">
        <v>50</v>
      </c>
      <c r="C29" s="15" t="s">
        <v>177</v>
      </c>
      <c r="E29" s="14">
        <v>3015000</v>
      </c>
      <c r="G29" s="14">
        <v>600</v>
      </c>
      <c r="N29" s="15"/>
      <c r="O29" s="14">
        <v>1809000000</v>
      </c>
      <c r="Q29" s="14">
        <v>-220822008</v>
      </c>
      <c r="S29" s="14">
        <v>1588177992</v>
      </c>
    </row>
    <row r="30" spans="1:19" ht="45" x14ac:dyDescent="0.55000000000000004">
      <c r="A30" s="22" t="s">
        <v>51</v>
      </c>
      <c r="C30" s="15" t="s">
        <v>178</v>
      </c>
      <c r="E30" s="14">
        <v>2222222</v>
      </c>
      <c r="G30" s="14">
        <v>200</v>
      </c>
      <c r="N30" s="15"/>
      <c r="O30" s="14">
        <v>444444400</v>
      </c>
      <c r="Q30" s="14">
        <v>-54955310</v>
      </c>
      <c r="S30" s="14">
        <v>389489090</v>
      </c>
    </row>
    <row r="31" spans="1:19" ht="45" x14ac:dyDescent="0.55000000000000004">
      <c r="A31" s="22" t="s">
        <v>52</v>
      </c>
      <c r="C31" s="15" t="s">
        <v>162</v>
      </c>
      <c r="E31" s="14">
        <v>225581</v>
      </c>
      <c r="G31" s="14">
        <v>4327</v>
      </c>
      <c r="N31" s="15"/>
      <c r="O31" s="14">
        <v>976088987</v>
      </c>
      <c r="Q31" s="14">
        <v>-74133341</v>
      </c>
      <c r="S31" s="14">
        <v>901955646</v>
      </c>
    </row>
    <row r="32" spans="1:19" ht="45" x14ac:dyDescent="0.55000000000000004">
      <c r="A32" s="22" t="s">
        <v>53</v>
      </c>
      <c r="C32" s="15" t="s">
        <v>179</v>
      </c>
      <c r="E32" s="14">
        <v>21292996</v>
      </c>
      <c r="G32" s="14">
        <v>110</v>
      </c>
      <c r="N32" s="15"/>
      <c r="O32" s="14">
        <v>2342229560</v>
      </c>
      <c r="Q32" s="14">
        <v>-282196333</v>
      </c>
      <c r="S32" s="14">
        <v>2060033227</v>
      </c>
    </row>
    <row r="33" spans="1:19" x14ac:dyDescent="0.55000000000000004">
      <c r="A33" s="22" t="s">
        <v>56</v>
      </c>
      <c r="C33" s="15" t="s">
        <v>180</v>
      </c>
      <c r="E33" s="14">
        <v>2536000</v>
      </c>
      <c r="G33" s="14">
        <v>550</v>
      </c>
      <c r="N33" s="15"/>
      <c r="O33" s="14">
        <v>1394800000</v>
      </c>
      <c r="Q33" s="14">
        <v>-162853237</v>
      </c>
      <c r="S33" s="14">
        <v>1231946763</v>
      </c>
    </row>
    <row r="34" spans="1:19" x14ac:dyDescent="0.55000000000000004">
      <c r="A34" s="22" t="s">
        <v>57</v>
      </c>
      <c r="C34" s="15" t="s">
        <v>178</v>
      </c>
      <c r="E34" s="14">
        <v>633663</v>
      </c>
      <c r="G34" s="14">
        <v>750</v>
      </c>
      <c r="N34" s="15"/>
      <c r="O34" s="14">
        <v>475247250</v>
      </c>
      <c r="Q34" s="14">
        <v>-58764066</v>
      </c>
      <c r="S34" s="14">
        <v>416483184</v>
      </c>
    </row>
    <row r="35" spans="1:19" x14ac:dyDescent="0.55000000000000004">
      <c r="A35" s="22" t="s">
        <v>58</v>
      </c>
      <c r="C35" s="15" t="s">
        <v>181</v>
      </c>
      <c r="E35" s="14">
        <v>600000</v>
      </c>
      <c r="G35" s="14">
        <v>1256</v>
      </c>
      <c r="N35" s="15"/>
      <c r="O35" s="14">
        <v>753600000</v>
      </c>
      <c r="Q35" s="14">
        <v>-78596319</v>
      </c>
      <c r="S35" s="14">
        <v>675003681</v>
      </c>
    </row>
    <row r="36" spans="1:19" x14ac:dyDescent="0.55000000000000004">
      <c r="A36" s="22" t="s">
        <v>60</v>
      </c>
      <c r="C36" s="15" t="s">
        <v>182</v>
      </c>
      <c r="E36" s="14">
        <v>394653</v>
      </c>
      <c r="G36" s="14">
        <v>550</v>
      </c>
      <c r="N36" s="15"/>
      <c r="O36" s="14">
        <v>217059150</v>
      </c>
      <c r="Q36" s="14">
        <v>-25806067</v>
      </c>
      <c r="S36" s="14">
        <v>191253083</v>
      </c>
    </row>
    <row r="37" spans="1:19" x14ac:dyDescent="0.55000000000000004">
      <c r="A37" s="22" t="s">
        <v>61</v>
      </c>
      <c r="C37" s="15" t="s">
        <v>163</v>
      </c>
      <c r="E37" s="14">
        <v>2856444</v>
      </c>
      <c r="G37" s="14">
        <v>690</v>
      </c>
      <c r="N37" s="15"/>
      <c r="O37" s="14">
        <v>1970946360</v>
      </c>
      <c r="Q37" s="14">
        <v>0</v>
      </c>
      <c r="S37" s="14">
        <v>1970946360</v>
      </c>
    </row>
    <row r="38" spans="1:19" x14ac:dyDescent="0.55000000000000004">
      <c r="A38" s="22" t="s">
        <v>62</v>
      </c>
      <c r="C38" s="15" t="s">
        <v>161</v>
      </c>
      <c r="E38" s="14">
        <v>34769288</v>
      </c>
      <c r="G38" s="14">
        <v>500</v>
      </c>
      <c r="N38" s="15"/>
      <c r="O38" s="14">
        <v>17384644000</v>
      </c>
      <c r="Q38" s="14">
        <v>-2149601839</v>
      </c>
      <c r="S38" s="14">
        <v>15235042161</v>
      </c>
    </row>
    <row r="39" spans="1:19" x14ac:dyDescent="0.55000000000000004">
      <c r="A39" s="22" t="s">
        <v>63</v>
      </c>
      <c r="C39" s="15" t="s">
        <v>5</v>
      </c>
      <c r="E39" s="14">
        <v>164000</v>
      </c>
      <c r="G39" s="14">
        <v>6200</v>
      </c>
      <c r="I39" s="14">
        <v>1016800000</v>
      </c>
      <c r="K39" s="14">
        <v>0</v>
      </c>
      <c r="M39" s="14">
        <v>1016800000</v>
      </c>
      <c r="O39" s="14">
        <v>1016800000</v>
      </c>
      <c r="Q39" s="14">
        <v>0</v>
      </c>
      <c r="S39" s="14">
        <v>1016800000</v>
      </c>
    </row>
    <row r="40" spans="1:19" x14ac:dyDescent="0.55000000000000004">
      <c r="A40" s="22" t="s">
        <v>65</v>
      </c>
      <c r="C40" s="15" t="s">
        <v>180</v>
      </c>
      <c r="E40" s="14">
        <v>1300000</v>
      </c>
      <c r="G40" s="14">
        <v>11</v>
      </c>
      <c r="N40" s="15"/>
      <c r="O40" s="14">
        <v>14300000</v>
      </c>
      <c r="Q40" s="14">
        <v>-1669631</v>
      </c>
      <c r="S40" s="14">
        <v>12630369</v>
      </c>
    </row>
    <row r="41" spans="1:19" x14ac:dyDescent="0.55000000000000004">
      <c r="A41" s="22" t="s">
        <v>66</v>
      </c>
      <c r="C41" s="15" t="s">
        <v>5</v>
      </c>
      <c r="E41" s="14">
        <v>28265468</v>
      </c>
      <c r="G41" s="14">
        <v>480</v>
      </c>
      <c r="I41" s="14">
        <v>13567424640</v>
      </c>
      <c r="K41" s="14">
        <v>0</v>
      </c>
      <c r="M41" s="14">
        <v>13567424640</v>
      </c>
      <c r="O41" s="14">
        <v>13567424640</v>
      </c>
      <c r="Q41" s="14">
        <v>0</v>
      </c>
      <c r="S41" s="14">
        <v>13567424640</v>
      </c>
    </row>
    <row r="42" spans="1:19" x14ac:dyDescent="0.55000000000000004">
      <c r="A42" s="22" t="s">
        <v>68</v>
      </c>
      <c r="C42" s="15" t="s">
        <v>183</v>
      </c>
      <c r="E42" s="14">
        <v>20042105</v>
      </c>
      <c r="G42" s="14">
        <v>900</v>
      </c>
      <c r="N42" s="15"/>
      <c r="O42" s="14">
        <v>18037894500</v>
      </c>
      <c r="Q42" s="14">
        <v>-2230375911</v>
      </c>
      <c r="S42" s="14">
        <v>15807518589</v>
      </c>
    </row>
    <row r="43" spans="1:19" x14ac:dyDescent="0.55000000000000004">
      <c r="A43" s="22" t="s">
        <v>69</v>
      </c>
      <c r="C43" s="15" t="s">
        <v>178</v>
      </c>
      <c r="E43" s="14">
        <v>5650000</v>
      </c>
      <c r="G43" s="14">
        <v>2000</v>
      </c>
      <c r="N43" s="15"/>
      <c r="O43" s="14">
        <v>11300000000</v>
      </c>
      <c r="Q43" s="14">
        <v>0</v>
      </c>
      <c r="S43" s="14">
        <v>11300000000</v>
      </c>
    </row>
    <row r="44" spans="1:19" x14ac:dyDescent="0.55000000000000004">
      <c r="A44" s="22" t="s">
        <v>70</v>
      </c>
      <c r="C44" s="15" t="s">
        <v>172</v>
      </c>
      <c r="E44" s="14">
        <v>10800000</v>
      </c>
      <c r="G44" s="14">
        <v>600</v>
      </c>
      <c r="I44" s="14">
        <v>6480000000</v>
      </c>
      <c r="K44" s="14">
        <v>0</v>
      </c>
      <c r="M44" s="14">
        <v>6480000000</v>
      </c>
      <c r="O44" s="14">
        <v>6480000000</v>
      </c>
      <c r="Q44" s="14">
        <v>0</v>
      </c>
      <c r="S44" s="14">
        <v>6480000000</v>
      </c>
    </row>
    <row r="45" spans="1:19" x14ac:dyDescent="0.55000000000000004">
      <c r="A45" s="22" t="s">
        <v>71</v>
      </c>
      <c r="C45" s="15" t="s">
        <v>184</v>
      </c>
      <c r="E45" s="14">
        <v>1200000</v>
      </c>
      <c r="G45" s="14">
        <v>11</v>
      </c>
      <c r="N45" s="15"/>
      <c r="O45" s="14">
        <v>13200000</v>
      </c>
      <c r="Q45" s="14">
        <v>-1333005</v>
      </c>
      <c r="S45" s="14">
        <v>11866995</v>
      </c>
    </row>
    <row r="46" spans="1:19" x14ac:dyDescent="0.55000000000000004">
      <c r="A46" s="22" t="s">
        <v>72</v>
      </c>
      <c r="C46" s="15" t="s">
        <v>161</v>
      </c>
      <c r="E46" s="14">
        <v>3725173</v>
      </c>
      <c r="G46" s="14">
        <v>180</v>
      </c>
      <c r="N46" s="15"/>
      <c r="O46" s="14">
        <v>670531140</v>
      </c>
      <c r="Q46" s="14">
        <v>-82910813</v>
      </c>
      <c r="S46" s="14">
        <v>587620327</v>
      </c>
    </row>
    <row r="47" spans="1:19" x14ac:dyDescent="0.55000000000000004">
      <c r="A47" s="22" t="s">
        <v>73</v>
      </c>
      <c r="C47" s="15" t="s">
        <v>162</v>
      </c>
      <c r="E47" s="14">
        <v>447572</v>
      </c>
      <c r="G47" s="14">
        <v>7569</v>
      </c>
      <c r="N47" s="15"/>
      <c r="O47" s="14">
        <v>3387672468</v>
      </c>
      <c r="Q47" s="14">
        <v>-393724645</v>
      </c>
      <c r="S47" s="14">
        <v>2993947823</v>
      </c>
    </row>
    <row r="48" spans="1:19" x14ac:dyDescent="0.55000000000000004">
      <c r="A48" s="22" t="s">
        <v>75</v>
      </c>
      <c r="C48" s="15" t="s">
        <v>177</v>
      </c>
      <c r="E48" s="14">
        <v>276932</v>
      </c>
      <c r="G48" s="14">
        <v>500</v>
      </c>
      <c r="N48" s="15"/>
      <c r="O48" s="14">
        <v>138466000</v>
      </c>
      <c r="Q48" s="14">
        <v>-16902344</v>
      </c>
      <c r="S48" s="14">
        <v>121563656</v>
      </c>
    </row>
    <row r="49" spans="1:19" ht="45" x14ac:dyDescent="0.55000000000000004">
      <c r="A49" s="22" t="s">
        <v>76</v>
      </c>
      <c r="C49" s="15" t="s">
        <v>185</v>
      </c>
      <c r="E49" s="14">
        <v>1897609</v>
      </c>
      <c r="G49" s="14">
        <v>1300</v>
      </c>
      <c r="N49" s="15"/>
      <c r="O49" s="14">
        <v>2466891700</v>
      </c>
      <c r="Q49" s="14">
        <v>0</v>
      </c>
      <c r="S49" s="14">
        <v>2466891700</v>
      </c>
    </row>
    <row r="50" spans="1:19" x14ac:dyDescent="0.55000000000000004">
      <c r="A50" s="22" t="s">
        <v>77</v>
      </c>
      <c r="C50" s="15" t="s">
        <v>170</v>
      </c>
      <c r="E50" s="14">
        <v>125000</v>
      </c>
      <c r="G50" s="14">
        <v>4500</v>
      </c>
      <c r="N50" s="15"/>
      <c r="O50" s="14">
        <v>562500000</v>
      </c>
      <c r="Q50" s="14">
        <v>-66276435</v>
      </c>
      <c r="S50" s="14">
        <v>496223565</v>
      </c>
    </row>
    <row r="51" spans="1:19" x14ac:dyDescent="0.55000000000000004">
      <c r="A51" s="22" t="s">
        <v>78</v>
      </c>
      <c r="C51" s="15" t="s">
        <v>186</v>
      </c>
      <c r="E51" s="14">
        <v>1099665</v>
      </c>
      <c r="G51" s="14">
        <v>13200</v>
      </c>
      <c r="N51" s="15"/>
      <c r="O51" s="14">
        <v>14515578000</v>
      </c>
      <c r="Q51" s="14">
        <v>0</v>
      </c>
      <c r="S51" s="14">
        <v>14515578000</v>
      </c>
    </row>
    <row r="52" spans="1:19" x14ac:dyDescent="0.55000000000000004">
      <c r="A52" s="22" t="s">
        <v>81</v>
      </c>
      <c r="C52" s="15" t="s">
        <v>187</v>
      </c>
      <c r="E52" s="14">
        <v>3314899</v>
      </c>
      <c r="G52" s="14">
        <v>1200</v>
      </c>
      <c r="I52" s="14">
        <v>3977878800</v>
      </c>
      <c r="K52" s="14">
        <v>-363875659</v>
      </c>
      <c r="M52" s="14">
        <v>3614003141</v>
      </c>
      <c r="O52" s="14">
        <v>3977878800</v>
      </c>
      <c r="Q52" s="14">
        <v>-363875659</v>
      </c>
      <c r="S52" s="14">
        <v>3614003141</v>
      </c>
    </row>
    <row r="53" spans="1:19" ht="45" x14ac:dyDescent="0.55000000000000004">
      <c r="A53" s="22" t="s">
        <v>85</v>
      </c>
      <c r="C53" s="15" t="s">
        <v>188</v>
      </c>
      <c r="E53" s="14">
        <v>1367223</v>
      </c>
      <c r="G53" s="14">
        <v>700</v>
      </c>
      <c r="N53" s="15"/>
      <c r="O53" s="14">
        <v>957056100</v>
      </c>
      <c r="Q53" s="14">
        <v>0</v>
      </c>
      <c r="S53" s="14">
        <v>957056100</v>
      </c>
    </row>
    <row r="54" spans="1:19" ht="45" x14ac:dyDescent="0.55000000000000004">
      <c r="A54" s="22" t="s">
        <v>86</v>
      </c>
      <c r="C54" s="15" t="s">
        <v>177</v>
      </c>
      <c r="E54" s="14">
        <v>4679563</v>
      </c>
      <c r="G54" s="14">
        <v>2200</v>
      </c>
      <c r="N54" s="15"/>
      <c r="O54" s="14">
        <v>10295038600</v>
      </c>
      <c r="Q54" s="14">
        <v>-1256700442</v>
      </c>
      <c r="S54" s="14">
        <v>9038338158</v>
      </c>
    </row>
    <row r="55" spans="1:19" x14ac:dyDescent="0.55000000000000004">
      <c r="A55" s="17" t="s">
        <v>87</v>
      </c>
      <c r="I55" s="17">
        <f>SUM(I9:$I$54)</f>
        <v>34034078940</v>
      </c>
      <c r="K55" s="17">
        <f>SUM(K9:$K$54)</f>
        <v>-569568929</v>
      </c>
      <c r="M55" s="17">
        <f>SUM(M9:$M$54)</f>
        <v>33464510011</v>
      </c>
      <c r="O55" s="17">
        <f>SUM(O9:$O$54)</f>
        <v>156205018827</v>
      </c>
      <c r="Q55" s="17">
        <f>SUM(Q9:$Q$54)</f>
        <v>-8019453922</v>
      </c>
      <c r="S55" s="17">
        <f>SUM(S9:$S$54)</f>
        <v>148185564905</v>
      </c>
    </row>
    <row r="56" spans="1:19" x14ac:dyDescent="0.55000000000000004">
      <c r="I56" s="19"/>
      <c r="K56" s="19"/>
      <c r="M56" s="19"/>
      <c r="O56" s="19"/>
      <c r="Q56" s="19"/>
      <c r="S56" s="1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2023-08-24T09:34:47Z</dcterms:created>
  <dcterms:modified xsi:type="dcterms:W3CDTF">2023-08-24T09:39:14Z</dcterms:modified>
</cp:coreProperties>
</file>