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12482684-158F-4052-A3B1-B8F05419723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G10" i="15"/>
  <c r="E10" i="15"/>
  <c r="Q9" i="14"/>
  <c r="O9" i="14"/>
  <c r="M9" i="14"/>
  <c r="K9" i="14"/>
  <c r="I9" i="14"/>
  <c r="G9" i="14"/>
  <c r="E9" i="14"/>
  <c r="C9" i="14"/>
  <c r="U99" i="13"/>
  <c r="S99" i="13"/>
  <c r="Q99" i="13"/>
  <c r="O99" i="13"/>
  <c r="M99" i="13"/>
  <c r="K99" i="13"/>
  <c r="I99" i="13"/>
  <c r="G99" i="13"/>
  <c r="E99" i="13"/>
  <c r="C99" i="13"/>
  <c r="Q80" i="12"/>
  <c r="O80" i="12"/>
  <c r="M80" i="12"/>
  <c r="K80" i="12"/>
  <c r="I80" i="12"/>
  <c r="G80" i="12"/>
  <c r="E80" i="12"/>
  <c r="C80" i="12"/>
  <c r="Q58" i="11"/>
  <c r="O58" i="11"/>
  <c r="M58" i="11"/>
  <c r="K58" i="11"/>
  <c r="I58" i="11"/>
  <c r="G58" i="11"/>
  <c r="E58" i="11"/>
  <c r="C58" i="11"/>
  <c r="S10" i="10"/>
  <c r="Q10" i="10"/>
  <c r="O10" i="10"/>
  <c r="M10" i="10"/>
  <c r="K10" i="10"/>
  <c r="I10" i="10"/>
  <c r="S58" i="9"/>
  <c r="Q58" i="9"/>
  <c r="O58" i="9"/>
  <c r="M58" i="9"/>
  <c r="K58" i="9"/>
  <c r="I58" i="9"/>
  <c r="I12" i="8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2" i="2"/>
  <c r="U82" i="2"/>
  <c r="S82" i="2"/>
  <c r="Q82" i="2"/>
  <c r="O82" i="2"/>
  <c r="M82" i="2"/>
  <c r="L82" i="2"/>
  <c r="J82" i="2"/>
  <c r="I82" i="2"/>
  <c r="G82" i="2"/>
  <c r="E82" i="2"/>
  <c r="C82" i="2"/>
</calcChain>
</file>

<file path=xl/sharedStrings.xml><?xml version="1.0" encoding="utf-8"?>
<sst xmlns="http://schemas.openxmlformats.org/spreadsheetml/2006/main" count="683" uniqueCount="253">
  <si>
    <t>‫صندوق سرمايه ‌گذاري مشترك بورسيران</t>
  </si>
  <si>
    <t>‫صورت وضعیت پورتفوی</t>
  </si>
  <si>
    <t>‫برای ماه منتهی به 1402/06/31</t>
  </si>
  <si>
    <t>‫1- سرمایه گذاری ها</t>
  </si>
  <si>
    <t>‫1-1- سرمایه گذاری در سهام و حق تقدم سهام</t>
  </si>
  <si>
    <t>‫1402/05/31</t>
  </si>
  <si>
    <t>‫تغییرات طی دوره</t>
  </si>
  <si>
    <t>‫1402/06/31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</si>
  <si>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</si>
  <si>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</si>
  <si>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</si>
  <si>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</si>
  <si>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</si>
  <si>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</si>
  <si>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</si>
  <si>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</si>
  <si>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</si>
  <si>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‫اختيارخ شپنا-4350-1401/08/29</t>
  </si>
  <si>
    <t>‫اختيارخ شپنا-5350-1401/08/29</t>
  </si>
  <si>
    <t>‫اقتصاد نوين</t>
  </si>
  <si>
    <t>‫ايران خودرو</t>
  </si>
  <si>
    <t>‫ايران خودرو ديزل</t>
  </si>
  <si>
    <t>‫باما</t>
  </si>
  <si>
    <t>‫بانك خاورميانه</t>
  </si>
  <si>
    <t>‫بانك صادرات</t>
  </si>
  <si>
    <t>‫بانك ملت</t>
  </si>
  <si>
    <t>‫بانک سامان</t>
  </si>
  <si>
    <t>‫بيمه آسيا</t>
  </si>
  <si>
    <t>‫بين المللي توسعه ص. معادن غدير</t>
  </si>
  <si>
    <t>‫بیمه کوثر</t>
  </si>
  <si>
    <t>‫تامين سرمايه كيميا</t>
  </si>
  <si>
    <t>‫توسعه ساختمان</t>
  </si>
  <si>
    <t>‫داروسازي كاسپين</t>
  </si>
  <si>
    <t>‫ريل گردش ايرانيان</t>
  </si>
  <si>
    <t>‫زامياد</t>
  </si>
  <si>
    <t>‫س. الماس حكمت ايرانيان</t>
  </si>
  <si>
    <t>‫سايپا</t>
  </si>
  <si>
    <t>‫سرمايه سبحان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</si>
  <si>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</si>
  <si>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</si>
  <si>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</si>
  <si>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</si>
  <si>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سپه (تقدم)</t>
  </si>
  <si>
    <t>‫سرمايه گذاري غدير</t>
  </si>
  <si>
    <t>‫سرمايه گذاري پتروشيـمي</t>
  </si>
  <si>
    <t>‫سيمان آبيك</t>
  </si>
  <si>
    <t>‫سيمان اردستان</t>
  </si>
  <si>
    <t>‫سيمان فارس</t>
  </si>
  <si>
    <t>‫سيمان فارس و خوزستان</t>
  </si>
  <si>
    <t>‫سيمان هرمزگان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</si>
  <si>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</si>
  <si>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</si>
  <si>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</si>
  <si>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فروآلياژ ايران</t>
  </si>
  <si>
    <t>‫صنايع ماشين هاي اداري ايران</t>
  </si>
  <si>
    <t>‫صنايع پتروشيمي تخت جمشيد</t>
  </si>
  <si>
    <t>‫صنايع پتروشيمي خليج فارس</t>
  </si>
  <si>
    <t>‫صنعتي بارز</t>
  </si>
  <si>
    <t>‫صنعتي سپاهان</t>
  </si>
  <si>
    <t>‫صنعتي مينو</t>
  </si>
  <si>
    <t>‫غلتك سازان سپاهان</t>
  </si>
  <si>
    <t>‫فولاد اميركبير</t>
  </si>
  <si>
    <t>‫فولاد كاوه</t>
  </si>
  <si>
    <t>‫فولاد مباركه</t>
  </si>
  <si>
    <t>‫قند اصفهان</t>
  </si>
  <si>
    <t>‫قند مرودشت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</si>
  <si>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</si>
  <si>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</si>
  <si>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</si>
  <si>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</si>
  <si>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</si>
  <si>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</si>
  <si>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</si>
  <si>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</si>
  <si>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</si>
  <si>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</si>
  <si>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</si>
  <si>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</si>
  <si>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شيراز</t>
  </si>
  <si>
    <t>‫پتروشيمي نوري</t>
  </si>
  <si>
    <t>‫پتروشيمی پردیس</t>
  </si>
  <si>
    <t>‫پتروشیمی تامین</t>
  </si>
  <si>
    <t>‫پخش البرز</t>
  </si>
  <si>
    <t>‫پلاسكوكار</t>
  </si>
  <si>
    <t>‫گ.س.وت.ص.پتروشيمي خليج فارس</t>
  </si>
  <si>
    <t>‫گروه توسعه مالي مهر آيندگان - (نماد قدیمی حذف شده)</t>
  </si>
  <si>
    <t>‫گروه توسعه مالي مهرآيندگان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</si>
  <si>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</si>
  <si>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</si>
  <si>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</si>
  <si>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</si>
  <si>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</si>
  <si>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</si>
  <si>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</si>
  <si>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</si>
  <si>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</si>
  <si>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</si>
  <si>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</si>
  <si>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</si>
  <si>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</si>
  <si>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</si>
  <si>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</si>
  <si>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</si>
  <si>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</si>
  <si>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</si>
  <si>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</si>
  <si>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</si>
  <si>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</si>
  <si>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</si>
  <si>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</si>
  <si>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</si>
  <si>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</si>
  <si>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</si>
  <si>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</si>
  <si>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</si>
  <si>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</si>
  <si>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</si>
  <si>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</si>
  <si>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</si>
  <si>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</si>
  <si>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</si>
  <si>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</si>
  <si>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</si>
  <si>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</si>
  <si>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</si>
  <si>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</si>
  <si>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</si>
  <si>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</si>
  <si>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</si>
  <si>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</si>
  <si>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</si>
  <si>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</si>
  <si>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</si>
  <si>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</si>
  <si>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</si>
  <si>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</si>
  <si>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</si>
  <si>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</si>
  <si>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</si>
  <si>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</si>
  <si>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</si>
  <si>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</si>
  <si>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</si>
  <si>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</si>
  <si>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</si>
  <si>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</si>
  <si>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</si>
  <si>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</si>
  <si>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</si>
  <si>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</si>
  <si>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</si>
  <si>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</si>
  <si>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</si>
  <si>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</si>
  <si>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</si>
  <si>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</si>
  <si>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</si>
  <si>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</si>
  <si>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</si>
  <si>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</si>
  <si>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</si>
  <si>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</si>
  <si>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</si>
  <si>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</si>
  <si>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‫1402/03/31</t>
  </si>
  <si>
    <t>‫1402/04/26</t>
  </si>
  <si>
    <t>‫تامين سرمايه بانك ملت</t>
  </si>
  <si>
    <t>‫1402/01/09</t>
  </si>
  <si>
    <t>‫1402/03/08</t>
  </si>
  <si>
    <t>‫داروسازي دانا</t>
  </si>
  <si>
    <t>‫1402/02/07</t>
  </si>
  <si>
    <t>‫1402/04/31</t>
  </si>
  <si>
    <t>‫1402/04/17</t>
  </si>
  <si>
    <t>‫1402/01/31</t>
  </si>
  <si>
    <t>‫1402/05/11</t>
  </si>
  <si>
    <t>‫1402/04/04</t>
  </si>
  <si>
    <t>‫1402/04/12</t>
  </si>
  <si>
    <t>‫سيمرغ</t>
  </si>
  <si>
    <t>‫1402/01/30</t>
  </si>
  <si>
    <t>‫1402/04/25</t>
  </si>
  <si>
    <t>‫1402/04/28</t>
  </si>
  <si>
    <t>‫1402/04/22</t>
  </si>
  <si>
    <t>‫1402/04/15</t>
  </si>
  <si>
    <t>‫1402/03/23</t>
  </si>
  <si>
    <t>‫1402/04/19</t>
  </si>
  <si>
    <t>‫1402/06/13</t>
  </si>
  <si>
    <t>‫1402/04/30</t>
  </si>
  <si>
    <t>‫1402/03/17</t>
  </si>
  <si>
    <t>‫1402/03/22</t>
  </si>
  <si>
    <t>‫1402/04/20</t>
  </si>
  <si>
    <t>‫1402/06/06</t>
  </si>
  <si>
    <t>‫1402/02/31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</si>
  <si>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</si>
  <si>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</si>
  <si>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</si>
  <si>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</si>
  <si>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</si>
  <si>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</si>
  <si>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‫1402/06/01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</si>
  <si>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</si>
  <si>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</si>
  <si>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</si>
  <si>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</si>
  <si>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</si>
  <si>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‫اعتلاء البرز</t>
  </si>
  <si>
    <t>‫بانک رسالت</t>
  </si>
  <si>
    <t>‫بيمه پارسيان</t>
  </si>
  <si>
    <t>‫تامين سرمايه كيميا- (نماد قدیمی حذف شده)</t>
  </si>
  <si>
    <t>‫تجلي توسعه معادن و فلزات</t>
  </si>
  <si>
    <t>‫توسعه و عمران اميد</t>
  </si>
  <si>
    <t>‫داروپخش</t>
  </si>
  <si>
    <t>‫سرمايه گذاري شفادارو</t>
  </si>
  <si>
    <t>‫سيمان اردبيل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</si>
  <si>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</si>
  <si>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</si>
  <si>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</si>
  <si>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</si>
  <si>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</si>
  <si>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</si>
  <si>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</si>
  <si>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</si>
  <si>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</si>
  <si>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</si>
  <si>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</si>
  <si>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</si>
  <si>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</si>
  <si>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</si>
  <si>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</si>
  <si>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</si>
  <si>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</si>
  <si>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</si>
  <si>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</si>
  <si>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</si>
  <si>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كوثر</t>
  </si>
  <si>
    <t>‫شركت سرمايه گذاري خوارزمي</t>
  </si>
  <si>
    <t>‫صنعت و معدن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</si>
  <si>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</si>
  <si>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</si>
  <si>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</si>
  <si>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</si>
  <si>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</si>
  <si>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</si>
  <si>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</si>
  <si>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</si>
  <si>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</si>
  <si>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</si>
  <si>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</si>
  <si>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</si>
  <si>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</si>
  <si>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</si>
  <si>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</si>
  <si>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</si>
  <si>
    <t>مدیر صندوق: سبدگردان سورین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</si>
</sst>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1"/>
      <color indexed="8"/>
      <name val="Calibri"/>
      <family val="2"/>
      <scheme val="minor"/>
    </font>
    <font>
      <b/>
      <u/>
      <sz val="12"/>
      <name val="B Nazanin"/>
      <charset val="178"/>
    </font>
    <font>
      <sz val="12"/>
      <color indexed="8"/>
      <name val="B Nazanin"/>
      <charset val="178"/>
    </font>
    <font>
      <sz val="16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/>
    </xf>
    <xf numFmtId="9" fontId="1" fillId="0" borderId="3" xfId="1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9"/>
  <sheetViews>
    <sheetView rightToLeft="1" workbookViewId="0">
      <selection activeCell="N22" sqref="N22"/>
    </sheetView>
  </sheetViews>
  <sheetFormatPr defaultRowHeight="18.75" x14ac:dyDescent="0.25"/>
  <cols>
    <col min="1" max="16384" width="9.140625" style="2"/>
  </cols>
  <sheetData>
    <row r="22" spans="1:10" ht="39.950000000000003" customHeight="1" x14ac:dyDescent="0.25">
      <c r="A22" s="23" t="s">
        <v>0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39.950000000000003" customHeight="1" x14ac:dyDescent="0.25">
      <c r="A23" s="23" t="s">
        <v>1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39.950000000000003" customHeight="1" x14ac:dyDescent="0.25">
      <c r="A24" s="23" t="s">
        <v>2</v>
      </c>
      <c r="B24" s="24"/>
      <c r="C24" s="24"/>
      <c r="D24" s="24"/>
      <c r="E24" s="24"/>
      <c r="F24" s="24"/>
      <c r="G24" s="24"/>
      <c r="H24" s="24"/>
      <c r="I24" s="24"/>
      <c r="J24" s="24"/>
    </row>
    <row r="29" spans="1:10" ht="26.25" x14ac:dyDescent="0.25">
      <c r="A29" s="23" t="s">
        <v>252</v>
      </c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4">
    <mergeCell ref="A22:J22"/>
    <mergeCell ref="A23:J23"/>
    <mergeCell ref="A24:J24"/>
    <mergeCell ref="A29:J29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M20" sqref="M20"/>
    </sheetView>
  </sheetViews>
  <sheetFormatPr defaultRowHeight="18.75" x14ac:dyDescent="0.25"/>
  <cols>
    <col min="1" max="1" width="21.28515625" style="2" customWidth="1"/>
    <col min="2" max="2" width="1.42578125" style="2" customWidth="1"/>
    <col min="3" max="3" width="11.42578125" style="2" customWidth="1"/>
    <col min="4" max="4" width="1.42578125" style="2" customWidth="1"/>
    <col min="5" max="5" width="11.425781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8.42578125" style="2" customWidth="1"/>
    <col min="10" max="10" width="1.42578125" style="2" customWidth="1"/>
    <col min="11" max="11" width="14.140625" style="2" customWidth="1"/>
    <col min="12" max="12" width="1.42578125" style="2" customWidth="1"/>
    <col min="13" max="13" width="18.42578125" style="2" customWidth="1"/>
    <col min="14" max="14" width="1.42578125" style="2" customWidth="1"/>
    <col min="15" max="15" width="18.42578125" style="2" customWidth="1"/>
    <col min="16" max="16" width="1.42578125" style="2" customWidth="1"/>
    <col min="17" max="17" width="14.140625" style="2" customWidth="1"/>
    <col min="18" max="18" width="1.42578125" style="2" customWidth="1"/>
    <col min="19" max="19" width="18.42578125" style="2" customWidth="1"/>
    <col min="20" max="16384" width="9.140625" style="2"/>
  </cols>
  <sheetData>
    <row r="1" spans="1:19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25">
      <c r="A5" s="38" t="s">
        <v>193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25">
      <c r="I7" s="27" t="s">
        <v>155</v>
      </c>
      <c r="J7" s="28"/>
      <c r="K7" s="28"/>
      <c r="L7" s="28"/>
      <c r="M7" s="28"/>
      <c r="O7" s="27" t="s">
        <v>7</v>
      </c>
      <c r="P7" s="28"/>
      <c r="Q7" s="28"/>
      <c r="R7" s="28"/>
      <c r="S7" s="28"/>
    </row>
    <row r="8" spans="1:19" ht="42" x14ac:dyDescent="0.25">
      <c r="A8" s="17" t="s">
        <v>141</v>
      </c>
      <c r="C8" s="16" t="s">
        <v>194</v>
      </c>
      <c r="E8" s="16" t="s">
        <v>101</v>
      </c>
      <c r="G8" s="16" t="s">
        <v>118</v>
      </c>
      <c r="I8" s="16" t="s">
        <v>195</v>
      </c>
      <c r="K8" s="16" t="s">
        <v>160</v>
      </c>
      <c r="M8" s="16" t="s">
        <v>196</v>
      </c>
      <c r="O8" s="16" t="s">
        <v>195</v>
      </c>
      <c r="Q8" s="16" t="s">
        <v>160</v>
      </c>
      <c r="S8" s="16" t="s">
        <v>196</v>
      </c>
    </row>
    <row r="9" spans="1:19" ht="37.5" x14ac:dyDescent="0.25">
      <c r="A9" s="4" t="s">
        <v>197</v>
      </c>
      <c r="C9" s="1" t="s">
        <v>198</v>
      </c>
      <c r="E9" s="1" t="s">
        <v>199</v>
      </c>
      <c r="G9" s="1" t="s">
        <v>126</v>
      </c>
      <c r="N9" s="1"/>
      <c r="O9" s="5">
        <v>136744</v>
      </c>
      <c r="Q9" s="5">
        <v>0</v>
      </c>
      <c r="S9" s="5">
        <v>136744</v>
      </c>
    </row>
    <row r="10" spans="1:19" x14ac:dyDescent="0.25">
      <c r="A10" s="7" t="s">
        <v>88</v>
      </c>
      <c r="I10" s="7">
        <f>SUM(I9:$I$9)</f>
        <v>0</v>
      </c>
      <c r="K10" s="7">
        <f>SUM(K9:$K$9)</f>
        <v>0</v>
      </c>
      <c r="M10" s="7">
        <f>SUM(M9:$M$9)</f>
        <v>0</v>
      </c>
      <c r="O10" s="7">
        <f>SUM(O9:$O$9)</f>
        <v>136744</v>
      </c>
      <c r="Q10" s="7">
        <f>SUM(Q9:$Q$9)</f>
        <v>0</v>
      </c>
      <c r="S10" s="7">
        <f>SUM(S9:$S$9)</f>
        <v>136744</v>
      </c>
    </row>
    <row r="11" spans="1:19" x14ac:dyDescent="0.25">
      <c r="I11" s="9"/>
      <c r="K11" s="9"/>
      <c r="M11" s="9"/>
      <c r="O11" s="9"/>
      <c r="Q11" s="9"/>
      <c r="S11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1"/>
  <sheetViews>
    <sheetView rightToLeft="1" topLeftCell="A55" workbookViewId="0">
      <selection activeCell="E71" sqref="E71"/>
    </sheetView>
  </sheetViews>
  <sheetFormatPr defaultRowHeight="18.75" x14ac:dyDescent="0.25"/>
  <cols>
    <col min="1" max="1" width="21.28515625" style="2" customWidth="1"/>
    <col min="2" max="2" width="1.42578125" style="2" customWidth="1"/>
    <col min="3" max="3" width="12.7109375" style="10" customWidth="1"/>
    <col min="4" max="4" width="1.42578125" style="10" customWidth="1"/>
    <col min="5" max="5" width="17" style="10" customWidth="1"/>
    <col min="6" max="6" width="1.42578125" style="10" customWidth="1"/>
    <col min="7" max="7" width="17" style="10" customWidth="1"/>
    <col min="8" max="8" width="1.42578125" style="10" customWidth="1"/>
    <col min="9" max="9" width="17" style="10" customWidth="1"/>
    <col min="10" max="10" width="1.42578125" style="10" customWidth="1"/>
    <col min="11" max="11" width="12.7109375" style="10" customWidth="1"/>
    <col min="12" max="12" width="1.42578125" style="10" customWidth="1"/>
    <col min="13" max="13" width="17.7109375" style="10" bestFit="1" customWidth="1"/>
    <col min="14" max="14" width="1.42578125" style="10" customWidth="1"/>
    <col min="15" max="15" width="17.85546875" style="10" bestFit="1" customWidth="1"/>
    <col min="16" max="16" width="1.42578125" style="10" customWidth="1"/>
    <col min="17" max="17" width="17" style="10" customWidth="1"/>
    <col min="18" max="16384" width="9.140625" style="2"/>
  </cols>
  <sheetData>
    <row r="1" spans="1:17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25">
      <c r="A5" s="38" t="s">
        <v>200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25">
      <c r="C7" s="25" t="s">
        <v>155</v>
      </c>
      <c r="D7" s="26"/>
      <c r="E7" s="26"/>
      <c r="F7" s="26"/>
      <c r="G7" s="26"/>
      <c r="H7" s="26"/>
      <c r="I7" s="26"/>
      <c r="K7" s="25" t="s">
        <v>7</v>
      </c>
      <c r="L7" s="26"/>
      <c r="M7" s="26"/>
      <c r="N7" s="26"/>
      <c r="O7" s="26"/>
      <c r="P7" s="26"/>
      <c r="Q7" s="26"/>
    </row>
    <row r="8" spans="1:17" ht="42" x14ac:dyDescent="0.25">
      <c r="A8" s="17" t="s">
        <v>141</v>
      </c>
      <c r="C8" s="18" t="s">
        <v>9</v>
      </c>
      <c r="E8" s="18" t="s">
        <v>11</v>
      </c>
      <c r="G8" s="18" t="s">
        <v>201</v>
      </c>
      <c r="I8" s="18" t="s">
        <v>202</v>
      </c>
      <c r="K8" s="18" t="s">
        <v>9</v>
      </c>
      <c r="M8" s="18" t="s">
        <v>11</v>
      </c>
      <c r="O8" s="18" t="s">
        <v>201</v>
      </c>
      <c r="Q8" s="18" t="s">
        <v>202</v>
      </c>
    </row>
    <row r="9" spans="1:17" x14ac:dyDescent="0.25">
      <c r="A9" s="4" t="s">
        <v>203</v>
      </c>
      <c r="J9" s="12"/>
      <c r="K9" s="12">
        <v>3000000</v>
      </c>
      <c r="M9" s="12">
        <v>6469798782</v>
      </c>
      <c r="O9" s="12">
        <v>5957361620</v>
      </c>
      <c r="Q9" s="12">
        <v>512437162</v>
      </c>
    </row>
    <row r="10" spans="1:17" ht="37.5" x14ac:dyDescent="0.25">
      <c r="A10" s="4" t="s">
        <v>17</v>
      </c>
      <c r="C10" s="12">
        <v>50000</v>
      </c>
      <c r="E10" s="12">
        <v>50000</v>
      </c>
      <c r="G10" s="12">
        <v>50000</v>
      </c>
      <c r="I10" s="12">
        <v>0</v>
      </c>
      <c r="K10" s="12">
        <v>50000</v>
      </c>
      <c r="M10" s="12">
        <v>50000</v>
      </c>
      <c r="O10" s="12">
        <v>50000</v>
      </c>
      <c r="Q10" s="12">
        <v>0</v>
      </c>
    </row>
    <row r="11" spans="1:17" ht="37.5" x14ac:dyDescent="0.25">
      <c r="A11" s="4" t="s">
        <v>18</v>
      </c>
      <c r="C11" s="12">
        <v>60000</v>
      </c>
      <c r="E11" s="12">
        <v>60000</v>
      </c>
      <c r="G11" s="12">
        <v>60000</v>
      </c>
      <c r="I11" s="12">
        <v>0</v>
      </c>
      <c r="K11" s="12">
        <v>60000</v>
      </c>
      <c r="M11" s="12">
        <v>60000</v>
      </c>
      <c r="O11" s="12">
        <v>60000</v>
      </c>
      <c r="Q11" s="12">
        <v>0</v>
      </c>
    </row>
    <row r="12" spans="1:17" x14ac:dyDescent="0.25">
      <c r="A12" s="4" t="s">
        <v>204</v>
      </c>
      <c r="J12" s="12"/>
      <c r="K12" s="12">
        <v>905000</v>
      </c>
      <c r="M12" s="12">
        <v>3481512093</v>
      </c>
      <c r="O12" s="12">
        <v>2907408684</v>
      </c>
      <c r="Q12" s="12">
        <v>574103409</v>
      </c>
    </row>
    <row r="13" spans="1:17" x14ac:dyDescent="0.25">
      <c r="A13" s="4" t="s">
        <v>20</v>
      </c>
      <c r="J13" s="12"/>
      <c r="K13" s="12">
        <v>2830000</v>
      </c>
      <c r="M13" s="12">
        <v>11617065833</v>
      </c>
      <c r="O13" s="12">
        <v>9525796051</v>
      </c>
      <c r="Q13" s="12">
        <v>2091269782</v>
      </c>
    </row>
    <row r="14" spans="1:17" x14ac:dyDescent="0.25">
      <c r="A14" s="4" t="s">
        <v>22</v>
      </c>
      <c r="C14" s="12">
        <v>450000</v>
      </c>
      <c r="E14" s="12">
        <v>2299237691</v>
      </c>
      <c r="G14" s="12">
        <v>2051157192</v>
      </c>
      <c r="I14" s="12">
        <v>248080499</v>
      </c>
      <c r="K14" s="12">
        <v>450000</v>
      </c>
      <c r="M14" s="12">
        <v>2299237691</v>
      </c>
      <c r="O14" s="12">
        <v>2051157192</v>
      </c>
      <c r="Q14" s="12">
        <v>248080499</v>
      </c>
    </row>
    <row r="15" spans="1:17" x14ac:dyDescent="0.25">
      <c r="A15" s="4" t="s">
        <v>23</v>
      </c>
      <c r="J15" s="12"/>
      <c r="K15" s="12">
        <v>11950000</v>
      </c>
      <c r="M15" s="12">
        <v>59626801282</v>
      </c>
      <c r="O15" s="12">
        <v>54286026082</v>
      </c>
      <c r="Q15" s="12">
        <v>5340775200</v>
      </c>
    </row>
    <row r="16" spans="1:17" x14ac:dyDescent="0.25">
      <c r="A16" s="4" t="s">
        <v>25</v>
      </c>
      <c r="J16" s="12"/>
      <c r="K16" s="12">
        <v>13300000</v>
      </c>
      <c r="M16" s="12">
        <v>65503679984</v>
      </c>
      <c r="O16" s="12">
        <v>44386990678</v>
      </c>
      <c r="Q16" s="12">
        <v>21116689306</v>
      </c>
    </row>
    <row r="17" spans="1:17" x14ac:dyDescent="0.25">
      <c r="A17" s="4" t="s">
        <v>205</v>
      </c>
      <c r="J17" s="12"/>
      <c r="K17" s="12">
        <v>38555</v>
      </c>
      <c r="M17" s="12">
        <v>535408604</v>
      </c>
      <c r="O17" s="12">
        <v>440638579</v>
      </c>
      <c r="Q17" s="12">
        <v>94770025</v>
      </c>
    </row>
    <row r="18" spans="1:17" x14ac:dyDescent="0.25">
      <c r="A18" s="4" t="s">
        <v>27</v>
      </c>
      <c r="J18" s="12"/>
      <c r="K18" s="12">
        <v>2000000</v>
      </c>
      <c r="M18" s="12">
        <v>6302458101</v>
      </c>
      <c r="O18" s="12">
        <v>5564691065</v>
      </c>
      <c r="Q18" s="12">
        <v>737767036</v>
      </c>
    </row>
    <row r="19" spans="1:17" x14ac:dyDescent="0.25">
      <c r="A19" s="4" t="s">
        <v>206</v>
      </c>
      <c r="J19" s="12"/>
      <c r="K19" s="12">
        <v>2000000</v>
      </c>
      <c r="M19" s="12">
        <v>9847092889</v>
      </c>
      <c r="O19" s="12">
        <v>8223165925</v>
      </c>
      <c r="Q19" s="12">
        <v>1623926964</v>
      </c>
    </row>
    <row r="20" spans="1:17" ht="37.5" x14ac:dyDescent="0.25">
      <c r="A20" s="4" t="s">
        <v>28</v>
      </c>
      <c r="C20" s="12">
        <v>1082861</v>
      </c>
      <c r="E20" s="12">
        <v>15397926671</v>
      </c>
      <c r="G20" s="12">
        <v>13451023202</v>
      </c>
      <c r="I20" s="12">
        <v>1946903469</v>
      </c>
      <c r="K20" s="12">
        <v>1082861</v>
      </c>
      <c r="M20" s="12">
        <v>15397926671</v>
      </c>
      <c r="O20" s="12">
        <v>13451023202</v>
      </c>
      <c r="Q20" s="12">
        <v>1946903469</v>
      </c>
    </row>
    <row r="21" spans="1:17" x14ac:dyDescent="0.25">
      <c r="A21" s="4" t="s">
        <v>166</v>
      </c>
      <c r="J21" s="12"/>
      <c r="K21" s="12">
        <v>1755166</v>
      </c>
      <c r="M21" s="12">
        <v>5565175306</v>
      </c>
      <c r="O21" s="12">
        <v>4294998028</v>
      </c>
      <c r="Q21" s="12">
        <v>1270177278</v>
      </c>
    </row>
    <row r="22" spans="1:17" x14ac:dyDescent="0.25">
      <c r="A22" s="4" t="s">
        <v>30</v>
      </c>
      <c r="C22" s="12">
        <v>70247</v>
      </c>
      <c r="E22" s="12">
        <v>126041408</v>
      </c>
      <c r="G22" s="12">
        <v>69556352</v>
      </c>
      <c r="I22" s="12">
        <v>56485056</v>
      </c>
      <c r="K22" s="12">
        <v>70247</v>
      </c>
      <c r="M22" s="12">
        <v>126041408</v>
      </c>
      <c r="O22" s="12">
        <v>69556352</v>
      </c>
      <c r="Q22" s="12">
        <v>56485056</v>
      </c>
    </row>
    <row r="23" spans="1:17" ht="37.5" x14ac:dyDescent="0.25">
      <c r="A23" s="4" t="s">
        <v>207</v>
      </c>
      <c r="J23" s="12"/>
      <c r="K23" s="12">
        <v>70247</v>
      </c>
      <c r="M23" s="12">
        <v>70310779</v>
      </c>
      <c r="O23" s="12">
        <v>70310779</v>
      </c>
      <c r="Q23" s="12">
        <v>0</v>
      </c>
    </row>
    <row r="24" spans="1:17" x14ac:dyDescent="0.25">
      <c r="A24" s="4" t="s">
        <v>208</v>
      </c>
      <c r="J24" s="12"/>
      <c r="K24" s="12">
        <v>17480000</v>
      </c>
      <c r="M24" s="12">
        <v>29536533479</v>
      </c>
      <c r="O24" s="12">
        <v>29466652324</v>
      </c>
      <c r="Q24" s="12">
        <v>69881155</v>
      </c>
    </row>
    <row r="25" spans="1:17" x14ac:dyDescent="0.25">
      <c r="A25" s="4" t="s">
        <v>209</v>
      </c>
      <c r="J25" s="12"/>
      <c r="K25" s="12">
        <v>1600000</v>
      </c>
      <c r="M25" s="12">
        <v>4449416565</v>
      </c>
      <c r="O25" s="12">
        <v>5227839094</v>
      </c>
      <c r="Q25" s="12">
        <v>-778422529</v>
      </c>
    </row>
    <row r="26" spans="1:17" x14ac:dyDescent="0.25">
      <c r="A26" s="4" t="s">
        <v>169</v>
      </c>
      <c r="J26" s="12"/>
      <c r="K26" s="12">
        <v>141057</v>
      </c>
      <c r="M26" s="12">
        <v>6747243749</v>
      </c>
      <c r="O26" s="12">
        <v>5263620693</v>
      </c>
      <c r="Q26" s="12">
        <v>1483623056</v>
      </c>
    </row>
    <row r="27" spans="1:17" x14ac:dyDescent="0.25">
      <c r="A27" s="4" t="s">
        <v>32</v>
      </c>
      <c r="C27" s="12">
        <v>8279</v>
      </c>
      <c r="E27" s="12">
        <v>148076697</v>
      </c>
      <c r="G27" s="12">
        <v>125110996</v>
      </c>
      <c r="I27" s="12">
        <v>22965701</v>
      </c>
      <c r="K27" s="12">
        <v>8279</v>
      </c>
      <c r="M27" s="12">
        <v>148076697</v>
      </c>
      <c r="O27" s="12">
        <v>125110996</v>
      </c>
      <c r="Q27" s="12">
        <v>22965701</v>
      </c>
    </row>
    <row r="28" spans="1:17" x14ac:dyDescent="0.25">
      <c r="A28" s="4" t="s">
        <v>210</v>
      </c>
      <c r="J28" s="12"/>
      <c r="K28" s="12">
        <v>82000</v>
      </c>
      <c r="M28" s="12">
        <v>3341996100</v>
      </c>
      <c r="O28" s="12">
        <v>3242925463</v>
      </c>
      <c r="Q28" s="12">
        <v>99070637</v>
      </c>
    </row>
    <row r="29" spans="1:17" x14ac:dyDescent="0.25">
      <c r="A29" s="4" t="s">
        <v>33</v>
      </c>
      <c r="C29" s="12">
        <v>2000000</v>
      </c>
      <c r="E29" s="12">
        <v>6797314006</v>
      </c>
      <c r="G29" s="12">
        <v>7679106306</v>
      </c>
      <c r="I29" s="12">
        <v>-881792300</v>
      </c>
      <c r="K29" s="12">
        <v>2000000</v>
      </c>
      <c r="M29" s="12">
        <v>6797314006</v>
      </c>
      <c r="O29" s="12">
        <v>7679106306</v>
      </c>
      <c r="Q29" s="12">
        <v>-881792300</v>
      </c>
    </row>
    <row r="30" spans="1:17" x14ac:dyDescent="0.25">
      <c r="A30" s="4" t="s">
        <v>34</v>
      </c>
      <c r="J30" s="12"/>
      <c r="K30" s="12">
        <v>390000</v>
      </c>
      <c r="M30" s="12">
        <v>3159687346</v>
      </c>
      <c r="O30" s="12">
        <v>2979503666</v>
      </c>
      <c r="Q30" s="12">
        <v>180183680</v>
      </c>
    </row>
    <row r="31" spans="1:17" x14ac:dyDescent="0.25">
      <c r="A31" s="4" t="s">
        <v>36</v>
      </c>
      <c r="J31" s="12"/>
      <c r="K31" s="12">
        <v>1400000</v>
      </c>
      <c r="M31" s="12">
        <v>4556226903</v>
      </c>
      <c r="O31" s="12">
        <v>3821259419</v>
      </c>
      <c r="Q31" s="12">
        <v>734967484</v>
      </c>
    </row>
    <row r="32" spans="1:17" ht="37.5" x14ac:dyDescent="0.25">
      <c r="A32" s="4" t="s">
        <v>40</v>
      </c>
      <c r="C32" s="12">
        <v>602359</v>
      </c>
      <c r="E32" s="12">
        <v>1262053651</v>
      </c>
      <c r="G32" s="12">
        <v>1254663485</v>
      </c>
      <c r="I32" s="12">
        <v>7390166</v>
      </c>
      <c r="K32" s="12">
        <v>3752359</v>
      </c>
      <c r="M32" s="12">
        <v>9719580233</v>
      </c>
      <c r="O32" s="12">
        <v>7804730877</v>
      </c>
      <c r="Q32" s="12">
        <v>1914849356</v>
      </c>
    </row>
    <row r="33" spans="1:17" x14ac:dyDescent="0.25">
      <c r="A33" s="4" t="s">
        <v>211</v>
      </c>
      <c r="J33" s="12"/>
      <c r="K33" s="12">
        <v>830558</v>
      </c>
      <c r="M33" s="12">
        <v>16763510805</v>
      </c>
      <c r="O33" s="12">
        <v>14727727256</v>
      </c>
      <c r="Q33" s="12">
        <v>2035783549</v>
      </c>
    </row>
    <row r="34" spans="1:17" x14ac:dyDescent="0.25">
      <c r="A34" s="4" t="s">
        <v>212</v>
      </c>
      <c r="J34" s="12"/>
      <c r="K34" s="12">
        <v>162650</v>
      </c>
      <c r="M34" s="12">
        <v>7544915995</v>
      </c>
      <c r="O34" s="12">
        <v>7393838912</v>
      </c>
      <c r="Q34" s="12">
        <v>151077083</v>
      </c>
    </row>
    <row r="35" spans="1:17" x14ac:dyDescent="0.25">
      <c r="A35" s="4" t="s">
        <v>49</v>
      </c>
      <c r="C35" s="12">
        <v>200000</v>
      </c>
      <c r="E35" s="12">
        <v>5251919942</v>
      </c>
      <c r="G35" s="12">
        <v>5343547441</v>
      </c>
      <c r="I35" s="12">
        <v>-91627499</v>
      </c>
      <c r="K35" s="12">
        <v>200000</v>
      </c>
      <c r="M35" s="12">
        <v>5251919942</v>
      </c>
      <c r="O35" s="12">
        <v>5343547441</v>
      </c>
      <c r="Q35" s="12">
        <v>-91627499</v>
      </c>
    </row>
    <row r="36" spans="1:17" x14ac:dyDescent="0.25">
      <c r="A36" s="4" t="s">
        <v>177</v>
      </c>
      <c r="J36" s="12"/>
      <c r="K36" s="12">
        <v>3778</v>
      </c>
      <c r="M36" s="12">
        <v>107919446</v>
      </c>
      <c r="O36" s="12">
        <v>125845417</v>
      </c>
      <c r="Q36" s="12">
        <v>-17925971</v>
      </c>
    </row>
    <row r="37" spans="1:17" x14ac:dyDescent="0.25">
      <c r="A37" s="4" t="s">
        <v>53</v>
      </c>
      <c r="C37" s="12">
        <v>225581</v>
      </c>
      <c r="E37" s="12">
        <v>9644753275</v>
      </c>
      <c r="G37" s="12">
        <v>13394591719</v>
      </c>
      <c r="I37" s="12">
        <v>-3749838444</v>
      </c>
      <c r="K37" s="12">
        <v>225581</v>
      </c>
      <c r="M37" s="12">
        <v>9644753275</v>
      </c>
      <c r="O37" s="12">
        <v>13394591719</v>
      </c>
      <c r="Q37" s="12">
        <v>-3749838444</v>
      </c>
    </row>
    <row r="38" spans="1:17" ht="37.5" x14ac:dyDescent="0.25">
      <c r="A38" s="4" t="s">
        <v>55</v>
      </c>
      <c r="C38" s="12">
        <v>270000</v>
      </c>
      <c r="E38" s="12">
        <v>2147771937</v>
      </c>
      <c r="G38" s="12">
        <v>2170224723</v>
      </c>
      <c r="I38" s="12">
        <v>-22452786</v>
      </c>
      <c r="K38" s="12">
        <v>270000</v>
      </c>
      <c r="M38" s="12">
        <v>2147771937</v>
      </c>
      <c r="O38" s="12">
        <v>2170224723</v>
      </c>
      <c r="Q38" s="12">
        <v>-22452786</v>
      </c>
    </row>
    <row r="39" spans="1:17" ht="37.5" x14ac:dyDescent="0.25">
      <c r="A39" s="4" t="s">
        <v>56</v>
      </c>
      <c r="J39" s="12"/>
      <c r="K39" s="12">
        <v>7100000</v>
      </c>
      <c r="M39" s="12">
        <v>96732770732</v>
      </c>
      <c r="O39" s="12">
        <v>77056300812</v>
      </c>
      <c r="Q39" s="12">
        <v>19676469920</v>
      </c>
    </row>
    <row r="40" spans="1:17" x14ac:dyDescent="0.25">
      <c r="A40" s="4" t="s">
        <v>61</v>
      </c>
      <c r="C40" s="12">
        <v>394653</v>
      </c>
      <c r="E40" s="12">
        <v>3212433646</v>
      </c>
      <c r="G40" s="12">
        <v>3049957786</v>
      </c>
      <c r="I40" s="12">
        <v>162475860</v>
      </c>
      <c r="K40" s="12">
        <v>394653</v>
      </c>
      <c r="M40" s="12">
        <v>3212433646</v>
      </c>
      <c r="O40" s="12">
        <v>3049957786</v>
      </c>
      <c r="Q40" s="12">
        <v>162475860</v>
      </c>
    </row>
    <row r="41" spans="1:17" x14ac:dyDescent="0.25">
      <c r="A41" s="4" t="s">
        <v>63</v>
      </c>
      <c r="J41" s="12"/>
      <c r="K41" s="12">
        <v>27938375</v>
      </c>
      <c r="M41" s="12">
        <v>175718353353</v>
      </c>
      <c r="O41" s="12">
        <v>162526134732</v>
      </c>
      <c r="Q41" s="12">
        <v>13192218621</v>
      </c>
    </row>
    <row r="42" spans="1:17" x14ac:dyDescent="0.25">
      <c r="A42" s="4" t="s">
        <v>213</v>
      </c>
      <c r="J42" s="12"/>
      <c r="K42" s="12">
        <v>4264916</v>
      </c>
      <c r="M42" s="12">
        <v>11456646109</v>
      </c>
      <c r="O42" s="12">
        <v>11170445149</v>
      </c>
      <c r="Q42" s="12">
        <v>286200960</v>
      </c>
    </row>
    <row r="43" spans="1:17" x14ac:dyDescent="0.25">
      <c r="A43" s="4" t="s">
        <v>214</v>
      </c>
      <c r="J43" s="12"/>
      <c r="K43" s="12">
        <v>700000</v>
      </c>
      <c r="M43" s="12">
        <v>12344360649</v>
      </c>
      <c r="O43" s="12">
        <v>8763216199</v>
      </c>
      <c r="Q43" s="12">
        <v>3581144450</v>
      </c>
    </row>
    <row r="44" spans="1:17" x14ac:dyDescent="0.25">
      <c r="A44" s="4" t="s">
        <v>215</v>
      </c>
      <c r="J44" s="12"/>
      <c r="K44" s="12">
        <v>700000</v>
      </c>
      <c r="M44" s="12">
        <v>3732777672</v>
      </c>
      <c r="O44" s="12">
        <v>3607398245</v>
      </c>
      <c r="Q44" s="12">
        <v>125379427</v>
      </c>
    </row>
    <row r="45" spans="1:17" ht="37.5" x14ac:dyDescent="0.25">
      <c r="A45" s="4" t="s">
        <v>216</v>
      </c>
      <c r="J45" s="12"/>
      <c r="K45" s="12">
        <v>1015000</v>
      </c>
      <c r="M45" s="12">
        <v>6139264777</v>
      </c>
      <c r="O45" s="12">
        <v>6139264777</v>
      </c>
      <c r="Q45" s="12">
        <v>0</v>
      </c>
    </row>
    <row r="46" spans="1:17" x14ac:dyDescent="0.25">
      <c r="A46" s="4" t="s">
        <v>217</v>
      </c>
      <c r="J46" s="12"/>
      <c r="K46" s="12">
        <v>450829</v>
      </c>
      <c r="M46" s="12">
        <v>2043796681</v>
      </c>
      <c r="O46" s="12">
        <v>2025041020</v>
      </c>
      <c r="Q46" s="12">
        <v>18755661</v>
      </c>
    </row>
    <row r="47" spans="1:17" x14ac:dyDescent="0.25">
      <c r="A47" s="4" t="s">
        <v>218</v>
      </c>
      <c r="J47" s="12"/>
      <c r="K47" s="12">
        <v>2753455</v>
      </c>
      <c r="M47" s="12">
        <v>15933796099</v>
      </c>
      <c r="O47" s="12">
        <v>11455070257</v>
      </c>
      <c r="Q47" s="12">
        <v>4478725842</v>
      </c>
    </row>
    <row r="48" spans="1:17" x14ac:dyDescent="0.25">
      <c r="A48" s="4" t="s">
        <v>67</v>
      </c>
      <c r="J48" s="12"/>
      <c r="K48" s="12">
        <v>44634532</v>
      </c>
      <c r="M48" s="12">
        <v>348041693217</v>
      </c>
      <c r="O48" s="12">
        <v>330240246132</v>
      </c>
      <c r="Q48" s="12">
        <v>17801447085</v>
      </c>
    </row>
    <row r="49" spans="1:17" x14ac:dyDescent="0.25">
      <c r="A49" s="4" t="s">
        <v>219</v>
      </c>
      <c r="J49" s="12"/>
      <c r="K49" s="12">
        <v>88000</v>
      </c>
      <c r="M49" s="12">
        <v>1532089527</v>
      </c>
      <c r="O49" s="12">
        <v>1426317251</v>
      </c>
      <c r="Q49" s="12">
        <v>105772276</v>
      </c>
    </row>
    <row r="50" spans="1:17" x14ac:dyDescent="0.25">
      <c r="A50" s="4" t="s">
        <v>72</v>
      </c>
      <c r="C50" s="12">
        <v>220000</v>
      </c>
      <c r="E50" s="12">
        <v>1754299461</v>
      </c>
      <c r="G50" s="12">
        <v>1634424520</v>
      </c>
      <c r="I50" s="12">
        <v>119874941</v>
      </c>
      <c r="K50" s="12">
        <v>220000</v>
      </c>
      <c r="M50" s="12">
        <v>1754299461</v>
      </c>
      <c r="O50" s="12">
        <v>1634424520</v>
      </c>
      <c r="Q50" s="12">
        <v>119874941</v>
      </c>
    </row>
    <row r="51" spans="1:17" x14ac:dyDescent="0.25">
      <c r="A51" s="4" t="s">
        <v>220</v>
      </c>
      <c r="J51" s="12"/>
      <c r="K51" s="12">
        <v>180000</v>
      </c>
      <c r="M51" s="12">
        <v>9632015815</v>
      </c>
      <c r="O51" s="12">
        <v>8929785090</v>
      </c>
      <c r="Q51" s="12">
        <v>702230725</v>
      </c>
    </row>
    <row r="52" spans="1:17" x14ac:dyDescent="0.25">
      <c r="A52" s="4" t="s">
        <v>78</v>
      </c>
      <c r="C52" s="12">
        <v>125000</v>
      </c>
      <c r="E52" s="12">
        <v>3240799307</v>
      </c>
      <c r="G52" s="12">
        <v>3985380824</v>
      </c>
      <c r="I52" s="12">
        <v>-744581517</v>
      </c>
      <c r="K52" s="12">
        <v>195000</v>
      </c>
      <c r="M52" s="12">
        <v>5482595791</v>
      </c>
      <c r="O52" s="12">
        <v>6214638553</v>
      </c>
      <c r="Q52" s="12">
        <v>-732042762</v>
      </c>
    </row>
    <row r="53" spans="1:17" x14ac:dyDescent="0.25">
      <c r="A53" s="4" t="s">
        <v>79</v>
      </c>
      <c r="J53" s="12"/>
      <c r="K53" s="12">
        <v>1177000</v>
      </c>
      <c r="M53" s="12">
        <v>162260956148</v>
      </c>
      <c r="O53" s="12">
        <v>151058161337</v>
      </c>
      <c r="Q53" s="12">
        <v>11202794811</v>
      </c>
    </row>
    <row r="54" spans="1:17" x14ac:dyDescent="0.25">
      <c r="A54" s="4" t="s">
        <v>83</v>
      </c>
      <c r="C54" s="12">
        <v>700000</v>
      </c>
      <c r="E54" s="12">
        <v>4173966291</v>
      </c>
      <c r="G54" s="12">
        <v>7652961003</v>
      </c>
      <c r="I54" s="12">
        <v>-3478994712</v>
      </c>
      <c r="K54" s="12">
        <v>700000</v>
      </c>
      <c r="M54" s="12">
        <v>4173966291</v>
      </c>
      <c r="O54" s="12">
        <v>7652961003</v>
      </c>
      <c r="Q54" s="12">
        <v>-3478994712</v>
      </c>
    </row>
    <row r="55" spans="1:17" x14ac:dyDescent="0.25">
      <c r="A55" s="4" t="s">
        <v>221</v>
      </c>
      <c r="J55" s="12"/>
      <c r="K55" s="12">
        <v>8250530</v>
      </c>
      <c r="M55" s="12">
        <v>22223056980</v>
      </c>
      <c r="O55" s="12">
        <v>16679932562</v>
      </c>
      <c r="Q55" s="12">
        <v>5543124418</v>
      </c>
    </row>
    <row r="56" spans="1:17" ht="37.5" x14ac:dyDescent="0.25">
      <c r="A56" s="4" t="s">
        <v>86</v>
      </c>
      <c r="C56" s="12">
        <v>1367223</v>
      </c>
      <c r="E56" s="12">
        <v>10430302664</v>
      </c>
      <c r="G56" s="12">
        <v>9655048000</v>
      </c>
      <c r="I56" s="12">
        <v>775254664</v>
      </c>
      <c r="K56" s="12">
        <v>1367223</v>
      </c>
      <c r="M56" s="12">
        <v>10430302664</v>
      </c>
      <c r="O56" s="12">
        <v>9655048000</v>
      </c>
      <c r="Q56" s="12">
        <v>775254664</v>
      </c>
    </row>
    <row r="57" spans="1:17" x14ac:dyDescent="0.25">
      <c r="A57" s="4" t="s">
        <v>222</v>
      </c>
      <c r="J57" s="12"/>
      <c r="K57" s="12">
        <v>278677</v>
      </c>
      <c r="M57" s="12">
        <v>2790980199</v>
      </c>
      <c r="O57" s="12">
        <v>2055395540</v>
      </c>
      <c r="Q57" s="12">
        <v>735584659</v>
      </c>
    </row>
    <row r="58" spans="1:17" x14ac:dyDescent="0.25">
      <c r="A58" s="7" t="s">
        <v>88</v>
      </c>
      <c r="C58" s="13">
        <f>SUM(C9:$C$57)</f>
        <v>7826203</v>
      </c>
      <c r="E58" s="13">
        <f>SUM(E9:$E$57)</f>
        <v>65887006647</v>
      </c>
      <c r="G58" s="13">
        <f>SUM(G9:$G$57)</f>
        <v>71516863549</v>
      </c>
      <c r="I58" s="13">
        <f>SUM(I9:$I$57)</f>
        <v>-5629856902</v>
      </c>
      <c r="K58" s="13">
        <f>SUM(K9:$K$57)</f>
        <v>170516528</v>
      </c>
      <c r="M58" s="13">
        <f>SUM(M9:$M$57)</f>
        <v>1192395641712</v>
      </c>
      <c r="O58" s="13">
        <f>SUM(O9:$O$57)</f>
        <v>1081335497508</v>
      </c>
      <c r="Q58" s="13">
        <f>SUM(Q9:$Q$57)</f>
        <v>111060144204</v>
      </c>
    </row>
    <row r="59" spans="1:17" x14ac:dyDescent="0.25">
      <c r="C59" s="14"/>
      <c r="E59" s="14"/>
      <c r="G59" s="14"/>
      <c r="I59" s="14"/>
      <c r="K59" s="14"/>
      <c r="M59" s="14"/>
      <c r="O59" s="14"/>
      <c r="Q59" s="14"/>
    </row>
    <row r="61" spans="1:17" x14ac:dyDescent="0.25">
      <c r="A61" s="40" t="s">
        <v>223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</row>
  </sheetData>
  <mergeCells count="7">
    <mergeCell ref="A61:Q6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3"/>
  <sheetViews>
    <sheetView rightToLeft="1" topLeftCell="A67" workbookViewId="0">
      <selection activeCell="G91" sqref="G91"/>
    </sheetView>
  </sheetViews>
  <sheetFormatPr defaultRowHeight="18.75" x14ac:dyDescent="0.25"/>
  <cols>
    <col min="1" max="1" width="22.28515625" style="2" bestFit="1" customWidth="1"/>
    <col min="2" max="2" width="1.42578125" style="2" customWidth="1"/>
    <col min="3" max="3" width="12" style="10" bestFit="1" customWidth="1"/>
    <col min="4" max="4" width="1.42578125" style="10" customWidth="1"/>
    <col min="5" max="5" width="17.85546875" style="10" bestFit="1" customWidth="1"/>
    <col min="6" max="6" width="1.42578125" style="10" customWidth="1"/>
    <col min="7" max="7" width="17.42578125" style="10" bestFit="1" customWidth="1"/>
    <col min="8" max="8" width="1.42578125" style="10" customWidth="1"/>
    <col min="9" max="9" width="16.85546875" style="10" bestFit="1" customWidth="1"/>
    <col min="10" max="10" width="1.42578125" style="10" customWidth="1"/>
    <col min="11" max="11" width="12" style="10" bestFit="1" customWidth="1"/>
    <col min="12" max="12" width="1.42578125" style="10" customWidth="1"/>
    <col min="13" max="13" width="17.85546875" style="10" bestFit="1" customWidth="1"/>
    <col min="14" max="14" width="1.42578125" style="10" customWidth="1"/>
    <col min="15" max="15" width="17.7109375" style="10" bestFit="1" customWidth="1"/>
    <col min="16" max="16" width="1.42578125" style="10" customWidth="1"/>
    <col min="17" max="17" width="16.85546875" style="10" bestFit="1" customWidth="1"/>
    <col min="18" max="16384" width="9.140625" style="2"/>
  </cols>
  <sheetData>
    <row r="1" spans="1:17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25">
      <c r="A5" s="38" t="s">
        <v>224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25">
      <c r="C7" s="25" t="s">
        <v>155</v>
      </c>
      <c r="D7" s="26"/>
      <c r="E7" s="26"/>
      <c r="F7" s="26"/>
      <c r="G7" s="26"/>
      <c r="H7" s="26"/>
      <c r="I7" s="26"/>
      <c r="K7" s="25" t="s">
        <v>7</v>
      </c>
      <c r="L7" s="26"/>
      <c r="M7" s="26"/>
      <c r="N7" s="26"/>
      <c r="O7" s="26"/>
      <c r="P7" s="26"/>
      <c r="Q7" s="26"/>
    </row>
    <row r="8" spans="1:17" ht="42" x14ac:dyDescent="0.25">
      <c r="A8" s="17" t="s">
        <v>141</v>
      </c>
      <c r="C8" s="18" t="s">
        <v>9</v>
      </c>
      <c r="E8" s="18" t="s">
        <v>11</v>
      </c>
      <c r="G8" s="18" t="s">
        <v>201</v>
      </c>
      <c r="I8" s="18" t="s">
        <v>225</v>
      </c>
      <c r="K8" s="18" t="s">
        <v>9</v>
      </c>
      <c r="M8" s="18" t="s">
        <v>11</v>
      </c>
      <c r="O8" s="18" t="s">
        <v>201</v>
      </c>
      <c r="Q8" s="18" t="s">
        <v>225</v>
      </c>
    </row>
    <row r="9" spans="1:17" x14ac:dyDescent="0.25">
      <c r="A9" s="4" t="s">
        <v>19</v>
      </c>
      <c r="C9" s="12">
        <v>5727148</v>
      </c>
      <c r="E9" s="12">
        <v>33418329525</v>
      </c>
      <c r="G9" s="12">
        <v>27668327341</v>
      </c>
      <c r="I9" s="12">
        <v>5750002184</v>
      </c>
      <c r="K9" s="12">
        <v>5727148</v>
      </c>
      <c r="M9" s="12">
        <v>33418329525</v>
      </c>
      <c r="O9" s="12">
        <v>28555211564</v>
      </c>
      <c r="Q9" s="12">
        <v>4863117961</v>
      </c>
    </row>
    <row r="10" spans="1:17" x14ac:dyDescent="0.25">
      <c r="A10" s="4" t="s">
        <v>20</v>
      </c>
      <c r="C10" s="12">
        <v>6000000</v>
      </c>
      <c r="E10" s="12">
        <v>17952543000</v>
      </c>
      <c r="G10" s="12">
        <v>14457463200</v>
      </c>
      <c r="I10" s="12">
        <v>3495079800</v>
      </c>
      <c r="K10" s="12">
        <v>6000000</v>
      </c>
      <c r="M10" s="12">
        <v>17952543000</v>
      </c>
      <c r="O10" s="12">
        <v>20343458101</v>
      </c>
      <c r="Q10" s="12">
        <v>-2390915101</v>
      </c>
    </row>
    <row r="11" spans="1:17" x14ac:dyDescent="0.25">
      <c r="A11" s="4" t="s">
        <v>21</v>
      </c>
      <c r="C11" s="12">
        <v>5100000</v>
      </c>
      <c r="E11" s="12">
        <v>17693095950</v>
      </c>
      <c r="G11" s="12">
        <v>17226687690</v>
      </c>
      <c r="I11" s="12">
        <v>466408260</v>
      </c>
      <c r="K11" s="12">
        <v>5100000</v>
      </c>
      <c r="M11" s="12">
        <v>17693095950</v>
      </c>
      <c r="O11" s="12">
        <v>27417545391</v>
      </c>
      <c r="Q11" s="12">
        <v>-9724449441</v>
      </c>
    </row>
    <row r="12" spans="1:17" x14ac:dyDescent="0.25">
      <c r="A12" s="4" t="s">
        <v>22</v>
      </c>
      <c r="C12" s="12">
        <v>0</v>
      </c>
      <c r="E12" s="12">
        <v>0</v>
      </c>
      <c r="G12" s="12">
        <v>-314099236</v>
      </c>
      <c r="I12" s="12">
        <v>314099236</v>
      </c>
    </row>
    <row r="13" spans="1:17" x14ac:dyDescent="0.25">
      <c r="A13" s="4" t="s">
        <v>23</v>
      </c>
      <c r="C13" s="12">
        <v>53000000</v>
      </c>
      <c r="E13" s="12">
        <v>204679865250</v>
      </c>
      <c r="G13" s="12">
        <v>192246287850</v>
      </c>
      <c r="I13" s="12">
        <v>12433577400</v>
      </c>
      <c r="K13" s="12">
        <v>53000000</v>
      </c>
      <c r="M13" s="12">
        <v>204679865250</v>
      </c>
      <c r="O13" s="12">
        <v>169644573000</v>
      </c>
      <c r="Q13" s="12">
        <v>35035292250</v>
      </c>
    </row>
    <row r="14" spans="1:17" x14ac:dyDescent="0.25">
      <c r="A14" s="4" t="s">
        <v>24</v>
      </c>
      <c r="C14" s="12">
        <v>5655000</v>
      </c>
      <c r="E14" s="12">
        <v>12529995280</v>
      </c>
      <c r="G14" s="12">
        <v>10927909746</v>
      </c>
      <c r="I14" s="12">
        <v>1602085534</v>
      </c>
      <c r="K14" s="12">
        <v>5655000</v>
      </c>
      <c r="M14" s="12">
        <v>12529995280</v>
      </c>
      <c r="O14" s="12">
        <v>13320865809</v>
      </c>
      <c r="Q14" s="12">
        <v>-790870529</v>
      </c>
    </row>
    <row r="15" spans="1:17" x14ac:dyDescent="0.25">
      <c r="A15" s="4" t="s">
        <v>25</v>
      </c>
      <c r="C15" s="12">
        <v>63514487</v>
      </c>
      <c r="E15" s="12">
        <v>286576917567</v>
      </c>
      <c r="G15" s="12">
        <v>277232704348</v>
      </c>
      <c r="I15" s="12">
        <v>9344213219</v>
      </c>
      <c r="K15" s="12">
        <v>63514487</v>
      </c>
      <c r="M15" s="12">
        <v>286576917567</v>
      </c>
      <c r="O15" s="12">
        <v>213843582243</v>
      </c>
      <c r="Q15" s="12">
        <v>72733335324</v>
      </c>
    </row>
    <row r="16" spans="1:17" x14ac:dyDescent="0.25">
      <c r="A16" s="4" t="s">
        <v>26</v>
      </c>
      <c r="C16" s="12">
        <v>1143856</v>
      </c>
      <c r="E16" s="12">
        <v>3414561321</v>
      </c>
      <c r="G16" s="12">
        <v>3353160618</v>
      </c>
      <c r="I16" s="12">
        <v>61400703</v>
      </c>
      <c r="K16" s="12">
        <v>1143856</v>
      </c>
      <c r="M16" s="12">
        <v>3414561321</v>
      </c>
      <c r="O16" s="12">
        <v>3240592662</v>
      </c>
      <c r="Q16" s="12">
        <v>173968659</v>
      </c>
    </row>
    <row r="17" spans="1:17" x14ac:dyDescent="0.25">
      <c r="A17" s="4" t="s">
        <v>27</v>
      </c>
      <c r="C17" s="12">
        <v>6000000</v>
      </c>
      <c r="E17" s="12">
        <v>11988243000</v>
      </c>
      <c r="G17" s="12">
        <v>11189026800</v>
      </c>
      <c r="I17" s="12">
        <v>799216200</v>
      </c>
      <c r="K17" s="12">
        <v>6000000</v>
      </c>
      <c r="M17" s="12">
        <v>11988243000</v>
      </c>
      <c r="O17" s="12">
        <v>16807245114</v>
      </c>
      <c r="Q17" s="12">
        <v>-4819002114</v>
      </c>
    </row>
    <row r="18" spans="1:17" ht="37.5" x14ac:dyDescent="0.25">
      <c r="A18" s="4" t="s">
        <v>28</v>
      </c>
      <c r="C18" s="12">
        <v>0</v>
      </c>
      <c r="E18" s="12">
        <v>0</v>
      </c>
      <c r="G18" s="12">
        <v>956161140</v>
      </c>
      <c r="I18" s="12">
        <v>-956161140</v>
      </c>
    </row>
    <row r="19" spans="1:17" x14ac:dyDescent="0.25">
      <c r="A19" s="4" t="s">
        <v>29</v>
      </c>
      <c r="C19" s="12">
        <v>4400000</v>
      </c>
      <c r="E19" s="12">
        <v>15404594040</v>
      </c>
      <c r="G19" s="12">
        <v>12894021360</v>
      </c>
      <c r="I19" s="12">
        <v>2510572680</v>
      </c>
      <c r="K19" s="12">
        <v>4400000</v>
      </c>
      <c r="M19" s="12">
        <v>15404594040</v>
      </c>
      <c r="O19" s="12">
        <v>19608409112</v>
      </c>
      <c r="Q19" s="12">
        <v>-4203815072</v>
      </c>
    </row>
    <row r="20" spans="1:17" x14ac:dyDescent="0.25">
      <c r="A20" s="4" t="s">
        <v>30</v>
      </c>
      <c r="C20" s="12">
        <v>0</v>
      </c>
      <c r="E20" s="12">
        <v>0</v>
      </c>
      <c r="G20" s="12">
        <v>55311647</v>
      </c>
      <c r="I20" s="12">
        <v>-55311647</v>
      </c>
    </row>
    <row r="21" spans="1:17" ht="37.5" x14ac:dyDescent="0.25">
      <c r="A21" s="4" t="s">
        <v>207</v>
      </c>
      <c r="J21" s="12"/>
      <c r="K21" s="12">
        <v>0</v>
      </c>
      <c r="M21" s="12">
        <v>0</v>
      </c>
      <c r="O21" s="12">
        <v>-481749</v>
      </c>
      <c r="Q21" s="12">
        <v>481749</v>
      </c>
    </row>
    <row r="22" spans="1:17" x14ac:dyDescent="0.25">
      <c r="A22" s="4" t="s">
        <v>31</v>
      </c>
      <c r="C22" s="12">
        <v>2000000</v>
      </c>
      <c r="E22" s="12">
        <v>7270481700</v>
      </c>
      <c r="G22" s="12">
        <v>6783397200</v>
      </c>
      <c r="I22" s="12">
        <v>487084500</v>
      </c>
      <c r="K22" s="12">
        <v>2000000</v>
      </c>
      <c r="M22" s="12">
        <v>7270481700</v>
      </c>
      <c r="O22" s="12">
        <v>6397705800</v>
      </c>
      <c r="Q22" s="12">
        <v>872775900</v>
      </c>
    </row>
    <row r="23" spans="1:17" x14ac:dyDescent="0.25">
      <c r="A23" s="4" t="s">
        <v>32</v>
      </c>
      <c r="C23" s="12">
        <v>0</v>
      </c>
      <c r="E23" s="12">
        <v>0</v>
      </c>
      <c r="G23" s="12">
        <v>13579071</v>
      </c>
      <c r="I23" s="12">
        <v>-13579071</v>
      </c>
    </row>
    <row r="24" spans="1:17" x14ac:dyDescent="0.25">
      <c r="A24" s="4" t="s">
        <v>33</v>
      </c>
      <c r="C24" s="12">
        <v>0</v>
      </c>
      <c r="E24" s="12">
        <v>0</v>
      </c>
      <c r="G24" s="12">
        <v>-1491075000</v>
      </c>
      <c r="I24" s="12">
        <v>1491075000</v>
      </c>
    </row>
    <row r="25" spans="1:17" x14ac:dyDescent="0.25">
      <c r="A25" s="4" t="s">
        <v>34</v>
      </c>
      <c r="C25" s="12">
        <v>9422301</v>
      </c>
      <c r="E25" s="12">
        <v>56103767471</v>
      </c>
      <c r="G25" s="12">
        <v>53855870277</v>
      </c>
      <c r="I25" s="12">
        <v>2247897194</v>
      </c>
      <c r="K25" s="12">
        <v>9422301</v>
      </c>
      <c r="M25" s="12">
        <v>56103767471</v>
      </c>
      <c r="O25" s="12">
        <v>68751588542</v>
      </c>
      <c r="Q25" s="12">
        <v>-12647821071</v>
      </c>
    </row>
    <row r="26" spans="1:17" x14ac:dyDescent="0.25">
      <c r="A26" s="4" t="s">
        <v>35</v>
      </c>
      <c r="C26" s="12">
        <v>4540000</v>
      </c>
      <c r="E26" s="12">
        <v>13137305157</v>
      </c>
      <c r="G26" s="12">
        <v>13733019441</v>
      </c>
      <c r="I26" s="12">
        <v>-595714284</v>
      </c>
      <c r="K26" s="12">
        <v>4540000</v>
      </c>
      <c r="M26" s="12">
        <v>13137305157</v>
      </c>
      <c r="O26" s="12">
        <v>12016777123</v>
      </c>
      <c r="Q26" s="12">
        <v>1120528034</v>
      </c>
    </row>
    <row r="27" spans="1:17" x14ac:dyDescent="0.25">
      <c r="A27" s="4" t="s">
        <v>36</v>
      </c>
      <c r="C27" s="12">
        <v>14300000</v>
      </c>
      <c r="E27" s="12">
        <v>34954475985</v>
      </c>
      <c r="G27" s="12">
        <v>30618926910</v>
      </c>
      <c r="I27" s="12">
        <v>4335549075</v>
      </c>
      <c r="K27" s="12">
        <v>14300000</v>
      </c>
      <c r="M27" s="12">
        <v>34954475985</v>
      </c>
      <c r="O27" s="12">
        <v>44291128422</v>
      </c>
      <c r="Q27" s="12">
        <v>-9336652437</v>
      </c>
    </row>
    <row r="28" spans="1:17" x14ac:dyDescent="0.25">
      <c r="A28" s="4" t="s">
        <v>37</v>
      </c>
      <c r="C28" s="12">
        <v>8682057</v>
      </c>
      <c r="E28" s="12">
        <v>24398137297</v>
      </c>
      <c r="G28" s="12">
        <v>24601436373</v>
      </c>
      <c r="I28" s="12">
        <v>-203299076</v>
      </c>
      <c r="K28" s="12">
        <v>8682057</v>
      </c>
      <c r="M28" s="12">
        <v>24398137297</v>
      </c>
      <c r="O28" s="12">
        <v>24601436373</v>
      </c>
      <c r="Q28" s="12">
        <v>-203299076</v>
      </c>
    </row>
    <row r="29" spans="1:17" x14ac:dyDescent="0.25">
      <c r="A29" s="4" t="s">
        <v>38</v>
      </c>
      <c r="C29" s="12">
        <v>1528378</v>
      </c>
      <c r="E29" s="12">
        <v>9343597528</v>
      </c>
      <c r="G29" s="12">
        <v>8842233758</v>
      </c>
      <c r="I29" s="12">
        <v>501363770</v>
      </c>
      <c r="K29" s="12">
        <v>1528378</v>
      </c>
      <c r="M29" s="12">
        <v>9343597528</v>
      </c>
      <c r="O29" s="12">
        <v>11682466528</v>
      </c>
      <c r="Q29" s="12">
        <v>-2338869000</v>
      </c>
    </row>
    <row r="30" spans="1:17" x14ac:dyDescent="0.25">
      <c r="A30" s="4" t="s">
        <v>39</v>
      </c>
      <c r="C30" s="12">
        <v>6600000</v>
      </c>
      <c r="E30" s="12">
        <v>8640481410</v>
      </c>
      <c r="G30" s="12">
        <v>7597325340</v>
      </c>
      <c r="I30" s="12">
        <v>1043156070</v>
      </c>
      <c r="K30" s="12">
        <v>6600000</v>
      </c>
      <c r="M30" s="12">
        <v>8640481410</v>
      </c>
      <c r="O30" s="12">
        <v>9314704766</v>
      </c>
      <c r="Q30" s="12">
        <v>-674223356</v>
      </c>
    </row>
    <row r="31" spans="1:17" ht="37.5" x14ac:dyDescent="0.25">
      <c r="A31" s="4" t="s">
        <v>40</v>
      </c>
      <c r="C31" s="12">
        <v>2597718</v>
      </c>
      <c r="E31" s="12">
        <v>5347863728</v>
      </c>
      <c r="G31" s="12">
        <v>5052139912</v>
      </c>
      <c r="I31" s="12">
        <v>295723816</v>
      </c>
      <c r="K31" s="12">
        <v>2597718</v>
      </c>
      <c r="M31" s="12">
        <v>5347863728</v>
      </c>
      <c r="O31" s="12">
        <v>5443407406</v>
      </c>
      <c r="Q31" s="12">
        <v>-95543678</v>
      </c>
    </row>
    <row r="32" spans="1:17" x14ac:dyDescent="0.25">
      <c r="A32" s="4" t="s">
        <v>41</v>
      </c>
      <c r="C32" s="12">
        <v>5223966</v>
      </c>
      <c r="E32" s="12">
        <v>22812336786</v>
      </c>
      <c r="G32" s="12">
        <v>20148387601</v>
      </c>
      <c r="I32" s="12">
        <v>2663949185</v>
      </c>
      <c r="K32" s="12">
        <v>5223966</v>
      </c>
      <c r="M32" s="12">
        <v>22812336786</v>
      </c>
      <c r="O32" s="12">
        <v>28406769077</v>
      </c>
      <c r="Q32" s="12">
        <v>-5594432291</v>
      </c>
    </row>
    <row r="33" spans="1:17" x14ac:dyDescent="0.25">
      <c r="A33" s="4" t="s">
        <v>42</v>
      </c>
      <c r="C33" s="12">
        <v>1284582</v>
      </c>
      <c r="E33" s="12">
        <v>4189635996</v>
      </c>
      <c r="G33" s="12">
        <v>3397933979</v>
      </c>
      <c r="I33" s="12">
        <v>791702017</v>
      </c>
      <c r="K33" s="12">
        <v>1284582</v>
      </c>
      <c r="M33" s="12">
        <v>4189635996</v>
      </c>
      <c r="O33" s="12">
        <v>5700690154</v>
      </c>
      <c r="Q33" s="12">
        <v>-1511054158</v>
      </c>
    </row>
    <row r="34" spans="1:17" x14ac:dyDescent="0.25">
      <c r="A34" s="4" t="s">
        <v>43</v>
      </c>
      <c r="C34" s="12">
        <v>5970000</v>
      </c>
      <c r="E34" s="12">
        <v>123793221510</v>
      </c>
      <c r="G34" s="12">
        <v>106523889075</v>
      </c>
      <c r="I34" s="12">
        <v>17269332435</v>
      </c>
      <c r="K34" s="12">
        <v>5970000</v>
      </c>
      <c r="M34" s="12">
        <v>123793221510</v>
      </c>
      <c r="O34" s="12">
        <v>150735753900</v>
      </c>
      <c r="Q34" s="12">
        <v>-26942532390</v>
      </c>
    </row>
    <row r="35" spans="1:17" x14ac:dyDescent="0.25">
      <c r="A35" s="4" t="s">
        <v>44</v>
      </c>
      <c r="C35" s="12">
        <v>344439</v>
      </c>
      <c r="E35" s="12">
        <v>9388322502</v>
      </c>
      <c r="G35" s="12">
        <v>8005068566</v>
      </c>
      <c r="I35" s="12">
        <v>1383253936</v>
      </c>
      <c r="K35" s="12">
        <v>344439</v>
      </c>
      <c r="M35" s="12">
        <v>9388322502</v>
      </c>
      <c r="O35" s="12">
        <v>6971052011</v>
      </c>
      <c r="Q35" s="12">
        <v>2417270491</v>
      </c>
    </row>
    <row r="36" spans="1:17" x14ac:dyDescent="0.25">
      <c r="A36" s="4" t="s">
        <v>45</v>
      </c>
      <c r="C36" s="12">
        <v>4563157</v>
      </c>
      <c r="E36" s="12">
        <v>110179590983</v>
      </c>
      <c r="G36" s="12">
        <v>91854125871</v>
      </c>
      <c r="I36" s="12">
        <v>18325465112</v>
      </c>
      <c r="K36" s="12">
        <v>4563157</v>
      </c>
      <c r="M36" s="12">
        <v>110179590983</v>
      </c>
      <c r="O36" s="12">
        <v>101677158718</v>
      </c>
      <c r="Q36" s="12">
        <v>8502432265</v>
      </c>
    </row>
    <row r="37" spans="1:17" x14ac:dyDescent="0.25">
      <c r="A37" s="4" t="s">
        <v>46</v>
      </c>
      <c r="C37" s="12">
        <v>831000</v>
      </c>
      <c r="E37" s="12">
        <v>23220421510</v>
      </c>
      <c r="G37" s="12">
        <v>21915253741</v>
      </c>
      <c r="I37" s="12">
        <v>1305167769</v>
      </c>
      <c r="K37" s="12">
        <v>831000</v>
      </c>
      <c r="M37" s="12">
        <v>23220421510</v>
      </c>
      <c r="O37" s="12">
        <v>25491530424</v>
      </c>
      <c r="Q37" s="12">
        <v>-2271108914</v>
      </c>
    </row>
    <row r="38" spans="1:17" x14ac:dyDescent="0.25">
      <c r="A38" s="4" t="s">
        <v>47</v>
      </c>
      <c r="C38" s="12">
        <v>92951</v>
      </c>
      <c r="E38" s="12">
        <v>25795657322</v>
      </c>
      <c r="G38" s="12">
        <v>22074906377</v>
      </c>
      <c r="I38" s="12">
        <v>3720750945</v>
      </c>
      <c r="K38" s="12">
        <v>92951</v>
      </c>
      <c r="M38" s="12">
        <v>25795657322</v>
      </c>
      <c r="O38" s="12">
        <v>23432788739</v>
      </c>
      <c r="Q38" s="12">
        <v>2362868583</v>
      </c>
    </row>
    <row r="39" spans="1:17" x14ac:dyDescent="0.25">
      <c r="A39" s="4" t="s">
        <v>48</v>
      </c>
      <c r="C39" s="12">
        <v>500000</v>
      </c>
      <c r="E39" s="12">
        <v>17137422000</v>
      </c>
      <c r="G39" s="12">
        <v>14294439000</v>
      </c>
      <c r="I39" s="12">
        <v>2842983000</v>
      </c>
      <c r="K39" s="12">
        <v>500000</v>
      </c>
      <c r="M39" s="12">
        <v>17137422000</v>
      </c>
      <c r="O39" s="12">
        <v>20004631832</v>
      </c>
      <c r="Q39" s="12">
        <v>-2867209832</v>
      </c>
    </row>
    <row r="40" spans="1:17" x14ac:dyDescent="0.25">
      <c r="A40" s="4" t="s">
        <v>49</v>
      </c>
      <c r="C40" s="12">
        <v>0</v>
      </c>
      <c r="E40" s="12">
        <v>0</v>
      </c>
      <c r="G40" s="12">
        <v>-873924939</v>
      </c>
      <c r="I40" s="12">
        <v>873924939</v>
      </c>
    </row>
    <row r="41" spans="1:17" ht="37.5" x14ac:dyDescent="0.25">
      <c r="A41" s="4" t="s">
        <v>50</v>
      </c>
      <c r="C41" s="12">
        <v>2100000</v>
      </c>
      <c r="E41" s="12">
        <v>11543902650</v>
      </c>
      <c r="G41" s="12">
        <v>9823798530</v>
      </c>
      <c r="I41" s="12">
        <v>1720104120</v>
      </c>
      <c r="K41" s="12">
        <v>2100000</v>
      </c>
      <c r="M41" s="12">
        <v>11543902650</v>
      </c>
      <c r="O41" s="12">
        <v>14280174602</v>
      </c>
      <c r="Q41" s="12">
        <v>-2736271952</v>
      </c>
    </row>
    <row r="42" spans="1:17" ht="37.5" x14ac:dyDescent="0.25">
      <c r="A42" s="4" t="s">
        <v>51</v>
      </c>
      <c r="C42" s="12">
        <v>3015000</v>
      </c>
      <c r="E42" s="12">
        <v>19480894875</v>
      </c>
      <c r="G42" s="12">
        <v>17922423285</v>
      </c>
      <c r="I42" s="12">
        <v>1558471590</v>
      </c>
      <c r="K42" s="12">
        <v>3015000</v>
      </c>
      <c r="M42" s="12">
        <v>19480894875</v>
      </c>
      <c r="O42" s="12">
        <v>21553555916</v>
      </c>
      <c r="Q42" s="12">
        <v>-2072661041</v>
      </c>
    </row>
    <row r="43" spans="1:17" ht="37.5" x14ac:dyDescent="0.25">
      <c r="A43" s="4" t="s">
        <v>52</v>
      </c>
      <c r="C43" s="12">
        <v>2222222</v>
      </c>
      <c r="E43" s="12">
        <v>21515657848</v>
      </c>
      <c r="G43" s="12">
        <v>19262478074</v>
      </c>
      <c r="I43" s="12">
        <v>2253179774</v>
      </c>
      <c r="K43" s="12">
        <v>2222222</v>
      </c>
      <c r="M43" s="12">
        <v>21515657848</v>
      </c>
      <c r="O43" s="12">
        <v>21559837844</v>
      </c>
      <c r="Q43" s="12">
        <v>-44179996</v>
      </c>
    </row>
    <row r="44" spans="1:17" x14ac:dyDescent="0.25">
      <c r="A44" s="4" t="s">
        <v>53</v>
      </c>
      <c r="C44" s="12">
        <v>0</v>
      </c>
      <c r="E44" s="12">
        <v>0</v>
      </c>
      <c r="G44" s="12">
        <v>-3608238429</v>
      </c>
      <c r="I44" s="12">
        <v>3608238429</v>
      </c>
    </row>
    <row r="45" spans="1:17" x14ac:dyDescent="0.25">
      <c r="A45" s="4" t="s">
        <v>54</v>
      </c>
      <c r="C45" s="12">
        <v>21592996</v>
      </c>
      <c r="E45" s="12">
        <v>91953993715</v>
      </c>
      <c r="G45" s="12">
        <v>84033586693</v>
      </c>
      <c r="I45" s="12">
        <v>7920407022</v>
      </c>
      <c r="K45" s="12">
        <v>21592996</v>
      </c>
      <c r="M45" s="12">
        <v>91953993715</v>
      </c>
      <c r="O45" s="12">
        <v>85235629808</v>
      </c>
      <c r="Q45" s="12">
        <v>6718363907</v>
      </c>
    </row>
    <row r="46" spans="1:17" ht="37.5" x14ac:dyDescent="0.25">
      <c r="A46" s="4" t="s">
        <v>55</v>
      </c>
      <c r="C46" s="12">
        <v>0</v>
      </c>
      <c r="E46" s="12">
        <v>0</v>
      </c>
      <c r="G46" s="12">
        <v>-162077341</v>
      </c>
      <c r="I46" s="12">
        <v>162077341</v>
      </c>
    </row>
    <row r="47" spans="1:17" x14ac:dyDescent="0.25">
      <c r="A47" s="4" t="s">
        <v>56</v>
      </c>
      <c r="C47" s="12">
        <v>2900000</v>
      </c>
      <c r="E47" s="12">
        <v>33987563550</v>
      </c>
      <c r="G47" s="12">
        <v>33728116500</v>
      </c>
      <c r="I47" s="12">
        <v>259447050</v>
      </c>
      <c r="K47" s="12">
        <v>2900000</v>
      </c>
      <c r="M47" s="12">
        <v>33987563550</v>
      </c>
      <c r="O47" s="12">
        <v>31710195000</v>
      </c>
      <c r="Q47" s="12">
        <v>2277368550</v>
      </c>
    </row>
    <row r="48" spans="1:17" x14ac:dyDescent="0.25">
      <c r="A48" s="4" t="s">
        <v>57</v>
      </c>
      <c r="C48" s="12">
        <v>2536000</v>
      </c>
      <c r="E48" s="12">
        <v>75828996864</v>
      </c>
      <c r="G48" s="12">
        <v>67661245872</v>
      </c>
      <c r="I48" s="12">
        <v>8167750992</v>
      </c>
      <c r="K48" s="12">
        <v>2536000</v>
      </c>
      <c r="M48" s="12">
        <v>75828996864</v>
      </c>
      <c r="O48" s="12">
        <v>57174256944</v>
      </c>
      <c r="Q48" s="12">
        <v>18654739920</v>
      </c>
    </row>
    <row r="49" spans="1:17" x14ac:dyDescent="0.25">
      <c r="A49" s="4" t="s">
        <v>58</v>
      </c>
      <c r="C49" s="12">
        <v>633663</v>
      </c>
      <c r="E49" s="12">
        <v>4982451298</v>
      </c>
      <c r="G49" s="12">
        <v>4932059881</v>
      </c>
      <c r="I49" s="12">
        <v>50391417</v>
      </c>
      <c r="K49" s="12">
        <v>633663</v>
      </c>
      <c r="M49" s="12">
        <v>4982451298</v>
      </c>
      <c r="O49" s="12">
        <v>5506521588</v>
      </c>
      <c r="Q49" s="12">
        <v>-524070290</v>
      </c>
    </row>
    <row r="50" spans="1:17" x14ac:dyDescent="0.25">
      <c r="A50" s="4" t="s">
        <v>59</v>
      </c>
      <c r="C50" s="12">
        <v>600000</v>
      </c>
      <c r="E50" s="12">
        <v>8684020800</v>
      </c>
      <c r="G50" s="12">
        <v>7359946200</v>
      </c>
      <c r="I50" s="12">
        <v>1324074600</v>
      </c>
      <c r="K50" s="12">
        <v>600000</v>
      </c>
      <c r="M50" s="12">
        <v>8684020800</v>
      </c>
      <c r="O50" s="12">
        <v>7449410700</v>
      </c>
      <c r="Q50" s="12">
        <v>1234610100</v>
      </c>
    </row>
    <row r="51" spans="1:17" x14ac:dyDescent="0.25">
      <c r="A51" s="4" t="s">
        <v>60</v>
      </c>
      <c r="C51" s="12">
        <v>4974280</v>
      </c>
      <c r="E51" s="12">
        <v>36590654452</v>
      </c>
      <c r="G51" s="12">
        <v>34365547086</v>
      </c>
      <c r="I51" s="12">
        <v>2225107366</v>
      </c>
      <c r="K51" s="12">
        <v>4974280</v>
      </c>
      <c r="M51" s="12">
        <v>36590654452</v>
      </c>
      <c r="O51" s="12">
        <v>38962698391</v>
      </c>
      <c r="Q51" s="12">
        <v>-2372043939</v>
      </c>
    </row>
    <row r="52" spans="1:17" x14ac:dyDescent="0.25">
      <c r="A52" s="4" t="s">
        <v>61</v>
      </c>
      <c r="C52" s="12">
        <v>0</v>
      </c>
      <c r="E52" s="12">
        <v>0</v>
      </c>
      <c r="G52" s="12">
        <v>-374052023</v>
      </c>
      <c r="I52" s="12">
        <v>374052023</v>
      </c>
    </row>
    <row r="53" spans="1:17" x14ac:dyDescent="0.25">
      <c r="A53" s="4" t="s">
        <v>62</v>
      </c>
      <c r="C53" s="12">
        <v>2856444</v>
      </c>
      <c r="E53" s="12">
        <v>31432691111</v>
      </c>
      <c r="G53" s="12">
        <v>29757416698</v>
      </c>
      <c r="I53" s="12">
        <v>1675274413</v>
      </c>
      <c r="K53" s="12">
        <v>2856444</v>
      </c>
      <c r="M53" s="12">
        <v>31432691111</v>
      </c>
      <c r="O53" s="12">
        <v>33306726896</v>
      </c>
      <c r="Q53" s="12">
        <v>-1874035785</v>
      </c>
    </row>
    <row r="54" spans="1:17" x14ac:dyDescent="0.25">
      <c r="A54" s="4" t="s">
        <v>63</v>
      </c>
      <c r="C54" s="12">
        <v>34769288</v>
      </c>
      <c r="E54" s="12">
        <v>193203876016</v>
      </c>
      <c r="G54" s="12">
        <v>172812053682</v>
      </c>
      <c r="I54" s="12">
        <v>20391822334</v>
      </c>
      <c r="K54" s="12">
        <v>34769288</v>
      </c>
      <c r="M54" s="12">
        <v>193203876016</v>
      </c>
      <c r="O54" s="12">
        <v>203572599237</v>
      </c>
      <c r="Q54" s="12">
        <v>-10368723221</v>
      </c>
    </row>
    <row r="55" spans="1:17" x14ac:dyDescent="0.25">
      <c r="A55" s="4" t="s">
        <v>64</v>
      </c>
      <c r="C55" s="12">
        <v>164000</v>
      </c>
      <c r="E55" s="12">
        <v>25395909876</v>
      </c>
      <c r="G55" s="12">
        <v>21426270606</v>
      </c>
      <c r="I55" s="12">
        <v>3969639270</v>
      </c>
      <c r="K55" s="12">
        <v>164000</v>
      </c>
      <c r="M55" s="12">
        <v>25395909876</v>
      </c>
      <c r="O55" s="12">
        <v>24701106122</v>
      </c>
      <c r="Q55" s="12">
        <v>694803754</v>
      </c>
    </row>
    <row r="56" spans="1:17" x14ac:dyDescent="0.25">
      <c r="A56" s="4" t="s">
        <v>65</v>
      </c>
      <c r="C56" s="12">
        <v>6748598</v>
      </c>
      <c r="E56" s="12">
        <v>62455612168</v>
      </c>
      <c r="G56" s="12">
        <v>53180037778</v>
      </c>
      <c r="I56" s="12">
        <v>9275574390</v>
      </c>
      <c r="K56" s="12">
        <v>6748598</v>
      </c>
      <c r="M56" s="12">
        <v>62455612168</v>
      </c>
      <c r="O56" s="12">
        <v>64361959320</v>
      </c>
      <c r="Q56" s="12">
        <v>-1906347152</v>
      </c>
    </row>
    <row r="57" spans="1:17" ht="37.5" x14ac:dyDescent="0.25">
      <c r="A57" s="4" t="s">
        <v>216</v>
      </c>
      <c r="J57" s="12"/>
      <c r="K57" s="12">
        <v>0</v>
      </c>
      <c r="M57" s="12">
        <v>0</v>
      </c>
      <c r="O57" s="12">
        <v>217187948</v>
      </c>
      <c r="Q57" s="12">
        <v>-217187948</v>
      </c>
    </row>
    <row r="58" spans="1:17" x14ac:dyDescent="0.25">
      <c r="A58" s="4" t="s">
        <v>66</v>
      </c>
      <c r="C58" s="12">
        <v>1300000</v>
      </c>
      <c r="E58" s="12">
        <v>13090644450</v>
      </c>
      <c r="G58" s="12">
        <v>11010097800</v>
      </c>
      <c r="I58" s="12">
        <v>2080546650</v>
      </c>
      <c r="K58" s="12">
        <v>1300000</v>
      </c>
      <c r="M58" s="12">
        <v>13090644450</v>
      </c>
      <c r="O58" s="12">
        <v>17047695446</v>
      </c>
      <c r="Q58" s="12">
        <v>-3957050996</v>
      </c>
    </row>
    <row r="59" spans="1:17" x14ac:dyDescent="0.25">
      <c r="A59" s="4" t="s">
        <v>67</v>
      </c>
      <c r="C59" s="12">
        <v>28265468</v>
      </c>
      <c r="E59" s="12">
        <v>208200907529</v>
      </c>
      <c r="G59" s="12">
        <v>186565995410</v>
      </c>
      <c r="I59" s="12">
        <v>21634912119</v>
      </c>
      <c r="K59" s="12">
        <v>28265468</v>
      </c>
      <c r="M59" s="12">
        <v>208200907529</v>
      </c>
      <c r="O59" s="12">
        <v>210448690605</v>
      </c>
      <c r="Q59" s="12">
        <v>-2247783076</v>
      </c>
    </row>
    <row r="60" spans="1:17" x14ac:dyDescent="0.25">
      <c r="A60" s="4" t="s">
        <v>68</v>
      </c>
      <c r="C60" s="12">
        <v>7541555</v>
      </c>
      <c r="E60" s="12">
        <v>95657671861</v>
      </c>
      <c r="G60" s="12">
        <v>89885226146</v>
      </c>
      <c r="I60" s="12">
        <v>5772445715</v>
      </c>
      <c r="K60" s="12">
        <v>7541555</v>
      </c>
      <c r="M60" s="12">
        <v>95657671861</v>
      </c>
      <c r="O60" s="12">
        <v>102329719507</v>
      </c>
      <c r="Q60" s="12">
        <v>-6672047646</v>
      </c>
    </row>
    <row r="61" spans="1:17" x14ac:dyDescent="0.25">
      <c r="A61" s="4" t="s">
        <v>69</v>
      </c>
      <c r="C61" s="12">
        <v>20042105</v>
      </c>
      <c r="E61" s="12">
        <v>172133462666</v>
      </c>
      <c r="G61" s="12">
        <v>136870010245</v>
      </c>
      <c r="I61" s="12">
        <v>35263452421</v>
      </c>
      <c r="K61" s="12">
        <v>20042105</v>
      </c>
      <c r="M61" s="12">
        <v>172133462666</v>
      </c>
      <c r="O61" s="12">
        <v>173877883004</v>
      </c>
      <c r="Q61" s="12">
        <v>-1744420338</v>
      </c>
    </row>
    <row r="62" spans="1:17" x14ac:dyDescent="0.25">
      <c r="A62" s="4" t="s">
        <v>70</v>
      </c>
      <c r="C62" s="12">
        <v>5650000</v>
      </c>
      <c r="E62" s="12">
        <v>66722624100</v>
      </c>
      <c r="G62" s="12">
        <v>52569340200</v>
      </c>
      <c r="I62" s="12">
        <v>14153283900</v>
      </c>
      <c r="K62" s="12">
        <v>5650000</v>
      </c>
      <c r="M62" s="12">
        <v>66722624100</v>
      </c>
      <c r="O62" s="12">
        <v>79083952061</v>
      </c>
      <c r="Q62" s="12">
        <v>-12361327961</v>
      </c>
    </row>
    <row r="63" spans="1:17" x14ac:dyDescent="0.25">
      <c r="A63" s="4" t="s">
        <v>71</v>
      </c>
      <c r="C63" s="12">
        <v>10800000</v>
      </c>
      <c r="E63" s="12">
        <v>49137481980</v>
      </c>
      <c r="G63" s="12">
        <v>41933800440</v>
      </c>
      <c r="I63" s="12">
        <v>7203681540</v>
      </c>
      <c r="K63" s="12">
        <v>10800000</v>
      </c>
      <c r="M63" s="12">
        <v>49137481980</v>
      </c>
      <c r="O63" s="12">
        <v>65055973061</v>
      </c>
      <c r="Q63" s="12">
        <v>-15918491081</v>
      </c>
    </row>
    <row r="64" spans="1:17" x14ac:dyDescent="0.25">
      <c r="A64" s="4" t="s">
        <v>72</v>
      </c>
      <c r="C64" s="12">
        <v>980000</v>
      </c>
      <c r="E64" s="12">
        <v>7618001580</v>
      </c>
      <c r="G64" s="12">
        <v>6621594741</v>
      </c>
      <c r="I64" s="12">
        <v>996406839</v>
      </c>
      <c r="K64" s="12">
        <v>980000</v>
      </c>
      <c r="M64" s="12">
        <v>7618001580</v>
      </c>
      <c r="O64" s="12">
        <v>7327393446</v>
      </c>
      <c r="Q64" s="12">
        <v>290608134</v>
      </c>
    </row>
    <row r="65" spans="1:17" x14ac:dyDescent="0.25">
      <c r="A65" s="4" t="s">
        <v>73</v>
      </c>
      <c r="C65" s="12">
        <v>3725173</v>
      </c>
      <c r="E65" s="12">
        <v>25291546147</v>
      </c>
      <c r="G65" s="12">
        <v>24513914421</v>
      </c>
      <c r="I65" s="12">
        <v>777631726</v>
      </c>
      <c r="K65" s="12">
        <v>3725173</v>
      </c>
      <c r="M65" s="12">
        <v>25291546147</v>
      </c>
      <c r="O65" s="12">
        <v>27601929167</v>
      </c>
      <c r="Q65" s="12">
        <v>-2310383020</v>
      </c>
    </row>
    <row r="66" spans="1:17" x14ac:dyDescent="0.25">
      <c r="A66" s="4" t="s">
        <v>74</v>
      </c>
      <c r="C66" s="12">
        <v>447572</v>
      </c>
      <c r="E66" s="12">
        <v>26151747881</v>
      </c>
      <c r="G66" s="12">
        <v>25083966409</v>
      </c>
      <c r="I66" s="12">
        <v>1067781472</v>
      </c>
      <c r="K66" s="12">
        <v>447572</v>
      </c>
      <c r="M66" s="12">
        <v>26151747881</v>
      </c>
      <c r="O66" s="12">
        <v>27845808469</v>
      </c>
      <c r="Q66" s="12">
        <v>-1694060588</v>
      </c>
    </row>
    <row r="67" spans="1:17" x14ac:dyDescent="0.25">
      <c r="A67" s="4" t="s">
        <v>75</v>
      </c>
      <c r="C67" s="12">
        <v>630116</v>
      </c>
      <c r="E67" s="12">
        <v>25248846103</v>
      </c>
      <c r="G67" s="12">
        <v>22868652226</v>
      </c>
      <c r="I67" s="12">
        <v>2380193877</v>
      </c>
      <c r="K67" s="12">
        <v>630116</v>
      </c>
      <c r="M67" s="12">
        <v>25248846103</v>
      </c>
      <c r="O67" s="12">
        <v>17526457098</v>
      </c>
      <c r="Q67" s="12">
        <v>7722389005</v>
      </c>
    </row>
    <row r="68" spans="1:17" x14ac:dyDescent="0.25">
      <c r="A68" s="4" t="s">
        <v>76</v>
      </c>
      <c r="C68" s="12">
        <v>306932</v>
      </c>
      <c r="E68" s="12">
        <v>12097443170</v>
      </c>
      <c r="G68" s="12">
        <v>11579248632</v>
      </c>
      <c r="I68" s="12">
        <v>518194538</v>
      </c>
      <c r="K68" s="12">
        <v>306932</v>
      </c>
      <c r="M68" s="12">
        <v>12097443170</v>
      </c>
      <c r="O68" s="12">
        <v>8967745471</v>
      </c>
      <c r="Q68" s="12">
        <v>3129697699</v>
      </c>
    </row>
    <row r="69" spans="1:17" x14ac:dyDescent="0.25">
      <c r="A69" s="4" t="s">
        <v>77</v>
      </c>
      <c r="C69" s="12">
        <v>1897609</v>
      </c>
      <c r="E69" s="12">
        <v>28370226126</v>
      </c>
      <c r="G69" s="12">
        <v>27162982461</v>
      </c>
      <c r="I69" s="12">
        <v>1207243665</v>
      </c>
      <c r="K69" s="12">
        <v>1897609</v>
      </c>
      <c r="M69" s="12">
        <v>28370226126</v>
      </c>
      <c r="O69" s="12">
        <v>34844767619</v>
      </c>
      <c r="Q69" s="12">
        <v>-6474541493</v>
      </c>
    </row>
    <row r="70" spans="1:17" x14ac:dyDescent="0.25">
      <c r="A70" s="4" t="s">
        <v>78</v>
      </c>
      <c r="C70" s="12">
        <v>0</v>
      </c>
      <c r="E70" s="12">
        <v>0</v>
      </c>
      <c r="G70" s="12">
        <v>-1274869125</v>
      </c>
      <c r="I70" s="12">
        <v>1274869125</v>
      </c>
    </row>
    <row r="71" spans="1:17" x14ac:dyDescent="0.25">
      <c r="A71" s="4" t="s">
        <v>79</v>
      </c>
      <c r="C71" s="12">
        <v>1099665</v>
      </c>
      <c r="E71" s="12">
        <v>153627364931</v>
      </c>
      <c r="G71" s="12">
        <v>130606215754</v>
      </c>
      <c r="I71" s="12">
        <v>23021149177</v>
      </c>
      <c r="K71" s="12">
        <v>1099665</v>
      </c>
      <c r="M71" s="12">
        <v>153627364931</v>
      </c>
      <c r="O71" s="12">
        <v>142040271803</v>
      </c>
      <c r="Q71" s="12">
        <v>11587093128</v>
      </c>
    </row>
    <row r="72" spans="1:17" x14ac:dyDescent="0.25">
      <c r="A72" s="4" t="s">
        <v>80</v>
      </c>
      <c r="C72" s="12">
        <v>787221</v>
      </c>
      <c r="E72" s="12">
        <v>132295711146</v>
      </c>
      <c r="G72" s="12">
        <v>110087310091</v>
      </c>
      <c r="I72" s="12">
        <v>22208401055</v>
      </c>
      <c r="K72" s="12">
        <v>787221</v>
      </c>
      <c r="M72" s="12">
        <v>132295711146</v>
      </c>
      <c r="O72" s="12">
        <v>132710455774</v>
      </c>
      <c r="Q72" s="12">
        <v>-414744628</v>
      </c>
    </row>
    <row r="73" spans="1:17" x14ac:dyDescent="0.25">
      <c r="A73" s="4" t="s">
        <v>81</v>
      </c>
      <c r="C73" s="12">
        <v>914746</v>
      </c>
      <c r="E73" s="12">
        <v>16012830431</v>
      </c>
      <c r="G73" s="12">
        <v>16431109932</v>
      </c>
      <c r="I73" s="12">
        <v>-418279501</v>
      </c>
      <c r="K73" s="12">
        <v>914746</v>
      </c>
      <c r="M73" s="12">
        <v>16012830431</v>
      </c>
      <c r="O73" s="12">
        <v>14703933487</v>
      </c>
      <c r="Q73" s="12">
        <v>1308896944</v>
      </c>
    </row>
    <row r="74" spans="1:17" x14ac:dyDescent="0.25">
      <c r="A74" s="4" t="s">
        <v>82</v>
      </c>
      <c r="C74" s="12">
        <v>5291577</v>
      </c>
      <c r="E74" s="12">
        <v>98731929033</v>
      </c>
      <c r="G74" s="12">
        <v>101256773249</v>
      </c>
      <c r="I74" s="12">
        <v>-2524844216</v>
      </c>
      <c r="K74" s="12">
        <v>5291577</v>
      </c>
      <c r="M74" s="12">
        <v>98731929033</v>
      </c>
      <c r="O74" s="12">
        <v>113361038875</v>
      </c>
      <c r="Q74" s="12">
        <v>-14629109842</v>
      </c>
    </row>
    <row r="75" spans="1:17" x14ac:dyDescent="0.25">
      <c r="A75" s="4" t="s">
        <v>83</v>
      </c>
      <c r="C75" s="12">
        <v>0</v>
      </c>
      <c r="E75" s="12">
        <v>0</v>
      </c>
      <c r="G75" s="12">
        <v>-3753435312</v>
      </c>
      <c r="I75" s="12">
        <v>3753435312</v>
      </c>
    </row>
    <row r="76" spans="1:17" ht="37.5" x14ac:dyDescent="0.25">
      <c r="A76" s="4" t="s">
        <v>84</v>
      </c>
      <c r="C76" s="12">
        <v>8502170</v>
      </c>
      <c r="E76" s="12">
        <v>16911615759</v>
      </c>
      <c r="G76" s="12">
        <v>15736845849</v>
      </c>
      <c r="I76" s="12">
        <v>1174769910</v>
      </c>
      <c r="K76" s="12">
        <v>8502170</v>
      </c>
      <c r="M76" s="12">
        <v>16911615759</v>
      </c>
      <c r="O76" s="12">
        <v>22635523238</v>
      </c>
      <c r="Q76" s="12">
        <v>-5723907479</v>
      </c>
    </row>
    <row r="77" spans="1:17" ht="56.25" x14ac:dyDescent="0.25">
      <c r="A77" s="4" t="s">
        <v>85</v>
      </c>
      <c r="C77" s="12">
        <v>0</v>
      </c>
      <c r="E77" s="12">
        <v>571</v>
      </c>
      <c r="G77" s="12">
        <v>571</v>
      </c>
      <c r="I77" s="12">
        <v>0</v>
      </c>
      <c r="K77" s="12">
        <v>0</v>
      </c>
      <c r="M77" s="12">
        <v>571</v>
      </c>
      <c r="O77" s="12">
        <v>571</v>
      </c>
      <c r="Q77" s="12">
        <v>0</v>
      </c>
    </row>
    <row r="78" spans="1:17" x14ac:dyDescent="0.25">
      <c r="A78" s="4" t="s">
        <v>86</v>
      </c>
      <c r="C78" s="12">
        <v>0</v>
      </c>
      <c r="E78" s="12">
        <v>0</v>
      </c>
      <c r="G78" s="12">
        <v>353362886</v>
      </c>
      <c r="I78" s="12">
        <v>-353362886</v>
      </c>
    </row>
    <row r="79" spans="1:17" x14ac:dyDescent="0.25">
      <c r="A79" s="4" t="s">
        <v>87</v>
      </c>
      <c r="C79" s="12">
        <v>4679563</v>
      </c>
      <c r="E79" s="12">
        <v>46145058433</v>
      </c>
      <c r="G79" s="12">
        <v>43121440693</v>
      </c>
      <c r="I79" s="12">
        <v>3023617740</v>
      </c>
      <c r="K79" s="12">
        <v>4679563</v>
      </c>
      <c r="M79" s="12">
        <v>46145058433</v>
      </c>
      <c r="O79" s="12">
        <v>54425119322</v>
      </c>
      <c r="Q79" s="12">
        <v>-8280060889</v>
      </c>
    </row>
    <row r="80" spans="1:17" x14ac:dyDescent="0.25">
      <c r="A80" s="7" t="s">
        <v>88</v>
      </c>
      <c r="C80" s="13">
        <f>SUM(C9:$C$79)</f>
        <v>406995003</v>
      </c>
      <c r="E80" s="13">
        <f>SUM(E9:$E$79)</f>
        <v>2909872202938</v>
      </c>
      <c r="G80" s="13">
        <f>SUM(G9:$G$79)</f>
        <v>2606190091868</v>
      </c>
      <c r="I80" s="13">
        <f>SUM(I9:$I$79)</f>
        <v>303682111070</v>
      </c>
      <c r="K80" s="13">
        <f>SUM(K9:$K$79)</f>
        <v>406995003</v>
      </c>
      <c r="M80" s="13">
        <f>SUM(M9:$M$79)</f>
        <v>2909872202938</v>
      </c>
      <c r="O80" s="13">
        <f>SUM(O9:$O$79)</f>
        <v>2919126809402</v>
      </c>
      <c r="Q80" s="13">
        <f>SUM(Q9:$Q$79)</f>
        <v>-9254606464</v>
      </c>
    </row>
    <row r="81" spans="1:17" x14ac:dyDescent="0.25">
      <c r="C81" s="14"/>
      <c r="E81" s="14"/>
      <c r="G81" s="14"/>
      <c r="I81" s="14"/>
      <c r="K81" s="14"/>
      <c r="M81" s="14"/>
      <c r="O81" s="14"/>
      <c r="Q81" s="14"/>
    </row>
    <row r="83" spans="1:17" x14ac:dyDescent="0.25">
      <c r="A83" s="40" t="s">
        <v>223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2"/>
    </row>
  </sheetData>
  <mergeCells count="7">
    <mergeCell ref="A83:Q8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0"/>
  <sheetViews>
    <sheetView rightToLeft="1" workbookViewId="0">
      <selection activeCell="A5" sqref="A5:U5"/>
    </sheetView>
  </sheetViews>
  <sheetFormatPr defaultRowHeight="18.75" x14ac:dyDescent="0.25"/>
  <cols>
    <col min="1" max="1" width="21.28515625" style="2" customWidth="1"/>
    <col min="2" max="2" width="1.42578125" style="2" customWidth="1"/>
    <col min="3" max="3" width="17" style="10" customWidth="1"/>
    <col min="4" max="4" width="1.42578125" style="10" customWidth="1"/>
    <col min="5" max="5" width="17" style="10" customWidth="1"/>
    <col min="6" max="6" width="1.42578125" style="10" customWidth="1"/>
    <col min="7" max="7" width="17" style="10" customWidth="1"/>
    <col min="8" max="8" width="1.42578125" style="10" customWidth="1"/>
    <col min="9" max="9" width="17" style="10" customWidth="1"/>
    <col min="10" max="10" width="1.42578125" style="10" customWidth="1"/>
    <col min="11" max="11" width="10.7109375" style="10" customWidth="1"/>
    <col min="12" max="12" width="1.42578125" style="10" customWidth="1"/>
    <col min="13" max="13" width="17" style="10" customWidth="1"/>
    <col min="14" max="14" width="1.42578125" style="10" customWidth="1"/>
    <col min="15" max="15" width="17" style="10" customWidth="1"/>
    <col min="16" max="16" width="1.42578125" style="10" customWidth="1"/>
    <col min="17" max="17" width="17" style="10" customWidth="1"/>
    <col min="18" max="18" width="1.42578125" style="10" customWidth="1"/>
    <col min="19" max="19" width="17" style="10" customWidth="1"/>
    <col min="20" max="20" width="1.42578125" style="2" customWidth="1"/>
    <col min="21" max="21" width="10.7109375" style="2" customWidth="1"/>
    <col min="22" max="16384" width="9.140625" style="2"/>
  </cols>
  <sheetData>
    <row r="1" spans="1:21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5" spans="1:21" ht="21" x14ac:dyDescent="0.25">
      <c r="A5" s="38" t="s">
        <v>226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7" spans="1:21" ht="21" x14ac:dyDescent="0.25">
      <c r="C7" s="25" t="s">
        <v>155</v>
      </c>
      <c r="D7" s="26"/>
      <c r="E7" s="26"/>
      <c r="F7" s="26"/>
      <c r="G7" s="26"/>
      <c r="H7" s="26"/>
      <c r="I7" s="26"/>
      <c r="J7" s="26"/>
      <c r="K7" s="26"/>
      <c r="M7" s="27" t="s">
        <v>7</v>
      </c>
      <c r="N7" s="28"/>
      <c r="O7" s="28"/>
      <c r="P7" s="28"/>
      <c r="Q7" s="28"/>
      <c r="R7" s="28"/>
      <c r="S7" s="28"/>
      <c r="T7" s="28"/>
      <c r="U7" s="28"/>
    </row>
    <row r="8" spans="1:21" ht="42" x14ac:dyDescent="0.25">
      <c r="A8" s="15" t="s">
        <v>227</v>
      </c>
      <c r="C8" s="18" t="s">
        <v>153</v>
      </c>
      <c r="E8" s="18" t="s">
        <v>228</v>
      </c>
      <c r="G8" s="18" t="s">
        <v>229</v>
      </c>
      <c r="I8" s="18" t="s">
        <v>230</v>
      </c>
      <c r="K8" s="18" t="s">
        <v>231</v>
      </c>
      <c r="M8" s="18" t="s">
        <v>153</v>
      </c>
      <c r="O8" s="18" t="s">
        <v>228</v>
      </c>
      <c r="Q8" s="18" t="s">
        <v>229</v>
      </c>
      <c r="S8" s="18" t="s">
        <v>230</v>
      </c>
      <c r="U8" s="16" t="s">
        <v>231</v>
      </c>
    </row>
    <row r="9" spans="1:21" x14ac:dyDescent="0.25">
      <c r="A9" s="4" t="s">
        <v>19</v>
      </c>
      <c r="C9" s="12">
        <v>0</v>
      </c>
      <c r="E9" s="12">
        <v>5750002184</v>
      </c>
      <c r="G9" s="12">
        <v>0</v>
      </c>
      <c r="I9" s="12">
        <v>5750002184</v>
      </c>
      <c r="K9" s="19">
        <v>1.8937947043187978E-2</v>
      </c>
      <c r="M9" s="12">
        <v>715893500</v>
      </c>
      <c r="O9" s="12">
        <v>4863117961</v>
      </c>
      <c r="Q9" s="12">
        <v>0</v>
      </c>
      <c r="S9" s="12">
        <v>5579011461</v>
      </c>
      <c r="U9" s="6">
        <v>2.1086935339451014E-2</v>
      </c>
    </row>
    <row r="10" spans="1:21" x14ac:dyDescent="0.25">
      <c r="A10" s="4" t="s">
        <v>20</v>
      </c>
      <c r="C10" s="12">
        <v>0</v>
      </c>
      <c r="E10" s="12">
        <v>3495079800</v>
      </c>
      <c r="G10" s="12">
        <v>0</v>
      </c>
      <c r="I10" s="12">
        <v>3495079800</v>
      </c>
      <c r="K10" s="19">
        <v>1.1511236699752188E-2</v>
      </c>
      <c r="M10" s="12">
        <v>0</v>
      </c>
      <c r="O10" s="12">
        <v>-2390915101</v>
      </c>
      <c r="Q10" s="12">
        <v>2091269782</v>
      </c>
      <c r="S10" s="12">
        <v>-299645319</v>
      </c>
      <c r="U10" s="6">
        <v>-1.1325664968950622E-3</v>
      </c>
    </row>
    <row r="11" spans="1:21" x14ac:dyDescent="0.25">
      <c r="A11" s="4" t="s">
        <v>21</v>
      </c>
      <c r="C11" s="12">
        <v>0</v>
      </c>
      <c r="E11" s="12">
        <v>466408260</v>
      </c>
      <c r="G11" s="12">
        <v>0</v>
      </c>
      <c r="I11" s="12">
        <v>466408260</v>
      </c>
      <c r="K11" s="19">
        <v>1.5361411432092509E-3</v>
      </c>
      <c r="M11" s="12">
        <v>612000000</v>
      </c>
      <c r="O11" s="12">
        <v>-9724449441</v>
      </c>
      <c r="Q11" s="12">
        <v>0</v>
      </c>
      <c r="S11" s="12">
        <v>-9112449441</v>
      </c>
      <c r="U11" s="6">
        <v>-3.4442236494696375E-2</v>
      </c>
    </row>
    <row r="12" spans="1:21" x14ac:dyDescent="0.25">
      <c r="A12" s="4" t="s">
        <v>22</v>
      </c>
      <c r="C12" s="12">
        <v>0</v>
      </c>
      <c r="E12" s="12">
        <v>314099236</v>
      </c>
      <c r="G12" s="12">
        <v>248080499</v>
      </c>
      <c r="I12" s="12">
        <v>562179735</v>
      </c>
      <c r="K12" s="19">
        <v>1.8515697402356761E-3</v>
      </c>
      <c r="M12" s="12">
        <v>0</v>
      </c>
      <c r="O12" s="12">
        <v>0</v>
      </c>
      <c r="Q12" s="12">
        <v>248080499</v>
      </c>
      <c r="S12" s="12">
        <v>248080499</v>
      </c>
      <c r="U12" s="6">
        <v>9.3766744842895065E-4</v>
      </c>
    </row>
    <row r="13" spans="1:21" x14ac:dyDescent="0.25">
      <c r="A13" s="4" t="s">
        <v>23</v>
      </c>
      <c r="C13" s="12">
        <v>0</v>
      </c>
      <c r="E13" s="12">
        <v>12433577400</v>
      </c>
      <c r="G13" s="12">
        <v>0</v>
      </c>
      <c r="I13" s="12">
        <v>12433577400</v>
      </c>
      <c r="K13" s="19">
        <v>4.0950667986490434E-2</v>
      </c>
      <c r="M13" s="12">
        <v>7420000000</v>
      </c>
      <c r="O13" s="12">
        <v>35035292250</v>
      </c>
      <c r="Q13" s="12">
        <v>5340775200</v>
      </c>
      <c r="S13" s="12">
        <v>47796067450</v>
      </c>
      <c r="U13" s="6">
        <v>0.18065433112007534</v>
      </c>
    </row>
    <row r="14" spans="1:21" x14ac:dyDescent="0.25">
      <c r="A14" s="4" t="s">
        <v>232</v>
      </c>
      <c r="C14" s="12">
        <v>0</v>
      </c>
      <c r="E14" s="12">
        <v>61400703</v>
      </c>
      <c r="G14" s="12">
        <v>0</v>
      </c>
      <c r="I14" s="12">
        <v>61400703</v>
      </c>
      <c r="K14" s="19">
        <v>2.0222657742011618E-4</v>
      </c>
      <c r="M14" s="12">
        <v>0</v>
      </c>
      <c r="O14" s="12">
        <v>173968659</v>
      </c>
      <c r="Q14" s="12">
        <v>0</v>
      </c>
      <c r="S14" s="12">
        <v>173968659</v>
      </c>
      <c r="U14" s="6">
        <v>6.5754764783481105E-4</v>
      </c>
    </row>
    <row r="15" spans="1:21" x14ac:dyDescent="0.25">
      <c r="A15" s="4" t="s">
        <v>24</v>
      </c>
      <c r="C15" s="12">
        <v>0</v>
      </c>
      <c r="E15" s="12">
        <v>1602085534</v>
      </c>
      <c r="G15" s="12">
        <v>0</v>
      </c>
      <c r="I15" s="12">
        <v>1602085534</v>
      </c>
      <c r="K15" s="19">
        <v>5.2765564308783104E-3</v>
      </c>
      <c r="M15" s="12">
        <v>16965000</v>
      </c>
      <c r="O15" s="12">
        <v>-790870529</v>
      </c>
      <c r="Q15" s="12">
        <v>0</v>
      </c>
      <c r="S15" s="12">
        <v>-773905529</v>
      </c>
      <c r="U15" s="6">
        <v>-2.9251231984279719E-3</v>
      </c>
    </row>
    <row r="16" spans="1:21" x14ac:dyDescent="0.25">
      <c r="A16" s="4" t="s">
        <v>25</v>
      </c>
      <c r="C16" s="12">
        <v>0</v>
      </c>
      <c r="E16" s="12">
        <v>9344213219</v>
      </c>
      <c r="G16" s="12">
        <v>0</v>
      </c>
      <c r="I16" s="12">
        <v>9344213219</v>
      </c>
      <c r="K16" s="19">
        <v>3.07756778934954E-2</v>
      </c>
      <c r="M16" s="12">
        <v>8334883310</v>
      </c>
      <c r="O16" s="12">
        <v>72733335324</v>
      </c>
      <c r="Q16" s="12">
        <v>21116689306</v>
      </c>
      <c r="S16" s="12">
        <v>102184907940</v>
      </c>
      <c r="U16" s="6">
        <v>0.3862273023565912</v>
      </c>
    </row>
    <row r="17" spans="1:21" x14ac:dyDescent="0.25">
      <c r="A17" s="4" t="s">
        <v>27</v>
      </c>
      <c r="C17" s="12">
        <v>0</v>
      </c>
      <c r="E17" s="12">
        <v>799216200</v>
      </c>
      <c r="G17" s="12">
        <v>0</v>
      </c>
      <c r="I17" s="12">
        <v>799216200</v>
      </c>
      <c r="K17" s="19">
        <v>2.6322623170081795E-3</v>
      </c>
      <c r="M17" s="12">
        <v>114000000</v>
      </c>
      <c r="O17" s="12">
        <v>-4819002114</v>
      </c>
      <c r="Q17" s="12">
        <v>737767036</v>
      </c>
      <c r="S17" s="12">
        <v>-3967235078</v>
      </c>
      <c r="U17" s="6">
        <v>-1.4994919826028279E-2</v>
      </c>
    </row>
    <row r="18" spans="1:21" x14ac:dyDescent="0.25">
      <c r="A18" s="4" t="s">
        <v>233</v>
      </c>
      <c r="C18" s="12">
        <v>0</v>
      </c>
      <c r="E18" s="12">
        <v>2510572680</v>
      </c>
      <c r="G18" s="12">
        <v>0</v>
      </c>
      <c r="I18" s="12">
        <v>2510572680</v>
      </c>
      <c r="K18" s="19">
        <v>8.2687085918356443E-3</v>
      </c>
      <c r="M18" s="12">
        <v>1878800000</v>
      </c>
      <c r="O18" s="12">
        <v>-4203815072</v>
      </c>
      <c r="Q18" s="12">
        <v>0</v>
      </c>
      <c r="S18" s="12">
        <v>-2325015072</v>
      </c>
      <c r="U18" s="6">
        <v>-8.7878368469465756E-3</v>
      </c>
    </row>
    <row r="19" spans="1:21" ht="37.5" x14ac:dyDescent="0.25">
      <c r="A19" s="4" t="s">
        <v>28</v>
      </c>
      <c r="C19" s="12">
        <v>0</v>
      </c>
      <c r="E19" s="12">
        <v>-956161140</v>
      </c>
      <c r="G19" s="12">
        <v>1946903469</v>
      </c>
      <c r="I19" s="12">
        <v>990742329</v>
      </c>
      <c r="K19" s="19">
        <v>3.2630641101764704E-3</v>
      </c>
      <c r="M19" s="12">
        <v>0</v>
      </c>
      <c r="O19" s="12">
        <v>0</v>
      </c>
      <c r="Q19" s="12">
        <v>1946903469</v>
      </c>
      <c r="S19" s="12">
        <v>1946903469</v>
      </c>
      <c r="U19" s="6">
        <v>7.3586920998361203E-3</v>
      </c>
    </row>
    <row r="20" spans="1:21" x14ac:dyDescent="0.25">
      <c r="A20" s="4" t="s">
        <v>30</v>
      </c>
      <c r="C20" s="12">
        <v>0</v>
      </c>
      <c r="E20" s="12">
        <v>-55311647</v>
      </c>
      <c r="G20" s="12">
        <v>56485056</v>
      </c>
      <c r="I20" s="12">
        <v>1173409</v>
      </c>
      <c r="K20" s="19">
        <v>3.8646867933085575E-6</v>
      </c>
      <c r="M20" s="12">
        <v>2037163</v>
      </c>
      <c r="O20" s="12">
        <v>0</v>
      </c>
      <c r="Q20" s="12">
        <v>56485056</v>
      </c>
      <c r="S20" s="12">
        <v>58522219</v>
      </c>
      <c r="U20" s="6">
        <v>2.2119586177602076E-4</v>
      </c>
    </row>
    <row r="21" spans="1:21" x14ac:dyDescent="0.25">
      <c r="A21" s="4" t="s">
        <v>31</v>
      </c>
      <c r="C21" s="12">
        <v>0</v>
      </c>
      <c r="E21" s="12">
        <v>487084500</v>
      </c>
      <c r="G21" s="12">
        <v>0</v>
      </c>
      <c r="I21" s="12">
        <v>487084500</v>
      </c>
      <c r="K21" s="19">
        <v>1.6042394718084674E-3</v>
      </c>
      <c r="M21" s="12">
        <v>0</v>
      </c>
      <c r="O21" s="12">
        <v>872775900</v>
      </c>
      <c r="Q21" s="12">
        <v>0</v>
      </c>
      <c r="S21" s="12">
        <v>872775900</v>
      </c>
      <c r="U21" s="6">
        <v>3.2988225777604591E-3</v>
      </c>
    </row>
    <row r="22" spans="1:21" x14ac:dyDescent="0.25">
      <c r="A22" s="4" t="s">
        <v>32</v>
      </c>
      <c r="C22" s="12">
        <v>0</v>
      </c>
      <c r="E22" s="12">
        <v>-13579071</v>
      </c>
      <c r="G22" s="12">
        <v>22965701</v>
      </c>
      <c r="I22" s="12">
        <v>9386630</v>
      </c>
      <c r="K22" s="19">
        <v>3.0915379884314765E-5</v>
      </c>
      <c r="M22" s="12">
        <v>18304869</v>
      </c>
      <c r="O22" s="12">
        <v>0</v>
      </c>
      <c r="Q22" s="12">
        <v>22965701</v>
      </c>
      <c r="S22" s="12">
        <v>41270570</v>
      </c>
      <c r="U22" s="6">
        <v>1.5598997189661569E-4</v>
      </c>
    </row>
    <row r="23" spans="1:21" x14ac:dyDescent="0.25">
      <c r="A23" s="4" t="s">
        <v>33</v>
      </c>
      <c r="C23" s="12">
        <v>0</v>
      </c>
      <c r="E23" s="12">
        <v>1491075000</v>
      </c>
      <c r="G23" s="12">
        <v>-881792300</v>
      </c>
      <c r="I23" s="12">
        <v>609282700</v>
      </c>
      <c r="K23" s="19">
        <v>2.0067059346582307E-3</v>
      </c>
      <c r="M23" s="12">
        <v>22000000</v>
      </c>
      <c r="O23" s="12">
        <v>0</v>
      </c>
      <c r="Q23" s="12">
        <v>-881792300</v>
      </c>
      <c r="S23" s="12">
        <v>-859792300</v>
      </c>
      <c r="U23" s="6">
        <v>-3.2497485911613666E-3</v>
      </c>
    </row>
    <row r="24" spans="1:21" x14ac:dyDescent="0.25">
      <c r="A24" s="4" t="s">
        <v>34</v>
      </c>
      <c r="C24" s="12">
        <v>0</v>
      </c>
      <c r="E24" s="12">
        <v>2247897194</v>
      </c>
      <c r="G24" s="12">
        <v>0</v>
      </c>
      <c r="I24" s="12">
        <v>2247897194</v>
      </c>
      <c r="K24" s="19">
        <v>7.4035724954957432E-3</v>
      </c>
      <c r="M24" s="12">
        <v>318499361</v>
      </c>
      <c r="O24" s="12">
        <v>-12647821071</v>
      </c>
      <c r="Q24" s="12">
        <v>180183680</v>
      </c>
      <c r="S24" s="12">
        <v>-12149138030</v>
      </c>
      <c r="U24" s="6">
        <v>-4.5919978809786363E-2</v>
      </c>
    </row>
    <row r="25" spans="1:21" x14ac:dyDescent="0.25">
      <c r="A25" s="4" t="s">
        <v>35</v>
      </c>
      <c r="C25" s="12">
        <v>0</v>
      </c>
      <c r="E25" s="12">
        <v>-595714284</v>
      </c>
      <c r="G25" s="12">
        <v>0</v>
      </c>
      <c r="I25" s="12">
        <v>-595714284</v>
      </c>
      <c r="K25" s="19">
        <v>-1.962017613602813E-3</v>
      </c>
      <c r="M25" s="12">
        <v>630000000</v>
      </c>
      <c r="O25" s="12">
        <v>1120528034</v>
      </c>
      <c r="Q25" s="12">
        <v>0</v>
      </c>
      <c r="S25" s="12">
        <v>1750528034</v>
      </c>
      <c r="U25" s="6">
        <v>6.6164537787556099E-3</v>
      </c>
    </row>
    <row r="26" spans="1:21" x14ac:dyDescent="0.25">
      <c r="A26" s="4" t="s">
        <v>36</v>
      </c>
      <c r="C26" s="12">
        <v>0</v>
      </c>
      <c r="E26" s="12">
        <v>4335549075</v>
      </c>
      <c r="G26" s="12">
        <v>0</v>
      </c>
      <c r="I26" s="12">
        <v>4335549075</v>
      </c>
      <c r="K26" s="19">
        <v>1.4279368278148227E-2</v>
      </c>
      <c r="M26" s="12">
        <v>0</v>
      </c>
      <c r="O26" s="12">
        <v>-9336652437</v>
      </c>
      <c r="Q26" s="12">
        <v>734967484</v>
      </c>
      <c r="S26" s="12">
        <v>-8601684953</v>
      </c>
      <c r="U26" s="6">
        <v>-3.2511704928766726E-2</v>
      </c>
    </row>
    <row r="27" spans="1:21" x14ac:dyDescent="0.25">
      <c r="A27" s="4" t="s">
        <v>37</v>
      </c>
      <c r="C27" s="12">
        <v>0</v>
      </c>
      <c r="E27" s="12">
        <v>-203299076</v>
      </c>
      <c r="G27" s="12">
        <v>0</v>
      </c>
      <c r="I27" s="12">
        <v>-203299076</v>
      </c>
      <c r="K27" s="19">
        <v>-6.6957663875855111E-4</v>
      </c>
      <c r="M27" s="12">
        <v>0</v>
      </c>
      <c r="O27" s="12">
        <v>-203299076</v>
      </c>
      <c r="Q27" s="12">
        <v>0</v>
      </c>
      <c r="S27" s="12">
        <v>-203299076</v>
      </c>
      <c r="U27" s="6">
        <v>-7.6840753960626031E-4</v>
      </c>
    </row>
    <row r="28" spans="1:21" x14ac:dyDescent="0.25">
      <c r="A28" s="4" t="s">
        <v>38</v>
      </c>
      <c r="C28" s="12">
        <v>0</v>
      </c>
      <c r="E28" s="12">
        <v>501363770</v>
      </c>
      <c r="G28" s="12">
        <v>0</v>
      </c>
      <c r="I28" s="12">
        <v>501363770</v>
      </c>
      <c r="K28" s="19">
        <v>1.6512690294367856E-3</v>
      </c>
      <c r="M28" s="12">
        <v>810040340</v>
      </c>
      <c r="O28" s="12">
        <v>-2338869000</v>
      </c>
      <c r="Q28" s="12">
        <v>0</v>
      </c>
      <c r="S28" s="12">
        <v>-1528828660</v>
      </c>
      <c r="U28" s="6">
        <v>-5.7784988118201571E-3</v>
      </c>
    </row>
    <row r="29" spans="1:21" ht="37.5" x14ac:dyDescent="0.25">
      <c r="A29" s="4" t="s">
        <v>39</v>
      </c>
      <c r="C29" s="12">
        <v>0</v>
      </c>
      <c r="E29" s="12">
        <v>1043156070</v>
      </c>
      <c r="G29" s="12">
        <v>0</v>
      </c>
      <c r="I29" s="12">
        <v>1043156070</v>
      </c>
      <c r="K29" s="19">
        <v>3.4356916361547056E-3</v>
      </c>
      <c r="M29" s="12">
        <v>0</v>
      </c>
      <c r="O29" s="12">
        <v>-674223356</v>
      </c>
      <c r="Q29" s="12">
        <v>0</v>
      </c>
      <c r="S29" s="12">
        <v>-674223356</v>
      </c>
      <c r="U29" s="6">
        <v>-2.5483554589743229E-3</v>
      </c>
    </row>
    <row r="30" spans="1:21" x14ac:dyDescent="0.25">
      <c r="A30" s="4" t="s">
        <v>41</v>
      </c>
      <c r="C30" s="12">
        <v>0</v>
      </c>
      <c r="E30" s="12">
        <v>3455651202</v>
      </c>
      <c r="G30" s="12">
        <v>0</v>
      </c>
      <c r="I30" s="12">
        <v>3455651202</v>
      </c>
      <c r="K30" s="19">
        <v>1.1381376453265863E-2</v>
      </c>
      <c r="M30" s="12">
        <v>0</v>
      </c>
      <c r="O30" s="12">
        <v>-7105486449</v>
      </c>
      <c r="Q30" s="12">
        <v>0</v>
      </c>
      <c r="S30" s="12">
        <v>-7105486449</v>
      </c>
      <c r="U30" s="6">
        <v>-2.6856538000112274E-2</v>
      </c>
    </row>
    <row r="31" spans="1:21" x14ac:dyDescent="0.25">
      <c r="A31" s="4" t="s">
        <v>43</v>
      </c>
      <c r="C31" s="12">
        <v>0</v>
      </c>
      <c r="E31" s="12">
        <v>17269332435</v>
      </c>
      <c r="G31" s="12">
        <v>0</v>
      </c>
      <c r="I31" s="12">
        <v>17269332435</v>
      </c>
      <c r="K31" s="19">
        <v>5.6877491983442781E-2</v>
      </c>
      <c r="M31" s="12">
        <v>14029500000</v>
      </c>
      <c r="O31" s="12">
        <v>-26942532390</v>
      </c>
      <c r="Q31" s="12">
        <v>0</v>
      </c>
      <c r="S31" s="12">
        <v>-12913032390</v>
      </c>
      <c r="U31" s="6">
        <v>-4.880726289014637E-2</v>
      </c>
    </row>
    <row r="32" spans="1:21" x14ac:dyDescent="0.25">
      <c r="A32" s="4" t="s">
        <v>44</v>
      </c>
      <c r="C32" s="12">
        <v>0</v>
      </c>
      <c r="E32" s="12">
        <v>1383253936</v>
      </c>
      <c r="G32" s="12">
        <v>0</v>
      </c>
      <c r="I32" s="12">
        <v>1383253936</v>
      </c>
      <c r="K32" s="19">
        <v>4.5558225804057072E-3</v>
      </c>
      <c r="M32" s="12">
        <v>1549975500</v>
      </c>
      <c r="O32" s="12">
        <v>2417270491</v>
      </c>
      <c r="Q32" s="12">
        <v>0</v>
      </c>
      <c r="S32" s="12">
        <v>3967245991</v>
      </c>
      <c r="U32" s="6">
        <v>1.4994961073788204E-2</v>
      </c>
    </row>
    <row r="33" spans="1:21" x14ac:dyDescent="0.25">
      <c r="A33" s="4" t="s">
        <v>45</v>
      </c>
      <c r="C33" s="12">
        <v>0</v>
      </c>
      <c r="E33" s="12">
        <v>18325465112</v>
      </c>
      <c r="G33" s="12">
        <v>0</v>
      </c>
      <c r="I33" s="12">
        <v>18325465112</v>
      </c>
      <c r="K33" s="19">
        <v>6.0355922785305993E-2</v>
      </c>
      <c r="M33" s="12">
        <v>0</v>
      </c>
      <c r="O33" s="12">
        <v>8502432265</v>
      </c>
      <c r="Q33" s="12">
        <v>0</v>
      </c>
      <c r="S33" s="12">
        <v>8502432265</v>
      </c>
      <c r="U33" s="6">
        <v>3.2136560509588998E-2</v>
      </c>
    </row>
    <row r="34" spans="1:21" x14ac:dyDescent="0.25">
      <c r="A34" s="4" t="s">
        <v>46</v>
      </c>
      <c r="C34" s="12">
        <v>0</v>
      </c>
      <c r="E34" s="12">
        <v>1305167769</v>
      </c>
      <c r="G34" s="12">
        <v>0</v>
      </c>
      <c r="I34" s="12">
        <v>1305167769</v>
      </c>
      <c r="K34" s="19">
        <v>4.2986415136634318E-3</v>
      </c>
      <c r="M34" s="12">
        <v>2243700000</v>
      </c>
      <c r="O34" s="12">
        <v>-2271108914</v>
      </c>
      <c r="Q34" s="12">
        <v>0</v>
      </c>
      <c r="S34" s="12">
        <v>-27408914</v>
      </c>
      <c r="U34" s="6">
        <v>-1.0359720557716447E-4</v>
      </c>
    </row>
    <row r="35" spans="1:21" x14ac:dyDescent="0.25">
      <c r="A35" s="4" t="s">
        <v>47</v>
      </c>
      <c r="C35" s="12">
        <v>0</v>
      </c>
      <c r="E35" s="12">
        <v>3720750945</v>
      </c>
      <c r="G35" s="12">
        <v>0</v>
      </c>
      <c r="I35" s="12">
        <v>3720750945</v>
      </c>
      <c r="K35" s="19">
        <v>1.2254496972779172E-2</v>
      </c>
      <c r="M35" s="12">
        <v>0</v>
      </c>
      <c r="O35" s="12">
        <v>2362868583</v>
      </c>
      <c r="Q35" s="12">
        <v>0</v>
      </c>
      <c r="S35" s="12">
        <v>2362868583</v>
      </c>
      <c r="U35" s="6">
        <v>8.930911394186369E-3</v>
      </c>
    </row>
    <row r="36" spans="1:21" x14ac:dyDescent="0.25">
      <c r="A36" s="4" t="s">
        <v>48</v>
      </c>
      <c r="C36" s="12">
        <v>0</v>
      </c>
      <c r="E36" s="12">
        <v>2842983000</v>
      </c>
      <c r="G36" s="12">
        <v>0</v>
      </c>
      <c r="I36" s="12">
        <v>2842983000</v>
      </c>
      <c r="K36" s="19">
        <v>9.3635201823922803E-3</v>
      </c>
      <c r="M36" s="12">
        <v>2100000000</v>
      </c>
      <c r="O36" s="12">
        <v>-2867209832</v>
      </c>
      <c r="Q36" s="12">
        <v>0</v>
      </c>
      <c r="S36" s="12">
        <v>-767209832</v>
      </c>
      <c r="U36" s="6">
        <v>-2.8998155376212939E-3</v>
      </c>
    </row>
    <row r="37" spans="1:21" x14ac:dyDescent="0.25">
      <c r="A37" s="4" t="s">
        <v>49</v>
      </c>
      <c r="C37" s="12">
        <v>0</v>
      </c>
      <c r="E37" s="12">
        <v>873924939</v>
      </c>
      <c r="G37" s="12">
        <v>-91627499</v>
      </c>
      <c r="I37" s="12">
        <v>782297440</v>
      </c>
      <c r="K37" s="19">
        <v>2.5765394545355399E-3</v>
      </c>
      <c r="M37" s="12">
        <v>0</v>
      </c>
      <c r="O37" s="12">
        <v>0</v>
      </c>
      <c r="Q37" s="12">
        <v>-91627499</v>
      </c>
      <c r="S37" s="12">
        <v>-91627499</v>
      </c>
      <c r="U37" s="6">
        <v>-3.4632356650192089E-4</v>
      </c>
    </row>
    <row r="38" spans="1:21" ht="37.5" x14ac:dyDescent="0.25">
      <c r="A38" s="4" t="s">
        <v>234</v>
      </c>
      <c r="C38" s="12">
        <v>0</v>
      </c>
      <c r="E38" s="12">
        <v>1720104120</v>
      </c>
      <c r="G38" s="12">
        <v>0</v>
      </c>
      <c r="I38" s="12">
        <v>1720104120</v>
      </c>
      <c r="K38" s="19">
        <v>5.6652571061579027E-3</v>
      </c>
      <c r="M38" s="12">
        <v>0</v>
      </c>
      <c r="O38" s="12">
        <v>-2736271952</v>
      </c>
      <c r="Q38" s="12">
        <v>0</v>
      </c>
      <c r="S38" s="12">
        <v>-2736271952</v>
      </c>
      <c r="U38" s="6">
        <v>-1.0342260475054687E-2</v>
      </c>
    </row>
    <row r="39" spans="1:21" ht="37.5" x14ac:dyDescent="0.25">
      <c r="A39" s="4" t="s">
        <v>51</v>
      </c>
      <c r="C39" s="12">
        <v>0</v>
      </c>
      <c r="E39" s="12">
        <v>1558471590</v>
      </c>
      <c r="G39" s="12">
        <v>0</v>
      </c>
      <c r="I39" s="12">
        <v>1558471590</v>
      </c>
      <c r="K39" s="19">
        <v>5.1329115181659498E-3</v>
      </c>
      <c r="M39" s="12">
        <v>1809000000</v>
      </c>
      <c r="O39" s="12">
        <v>-2072661041</v>
      </c>
      <c r="Q39" s="12">
        <v>0</v>
      </c>
      <c r="S39" s="12">
        <v>-263661041</v>
      </c>
      <c r="U39" s="6">
        <v>-9.9655707143910151E-4</v>
      </c>
    </row>
    <row r="40" spans="1:21" ht="37.5" x14ac:dyDescent="0.25">
      <c r="A40" s="4" t="s">
        <v>52</v>
      </c>
      <c r="C40" s="12">
        <v>0</v>
      </c>
      <c r="E40" s="12">
        <v>2253179774</v>
      </c>
      <c r="G40" s="12">
        <v>0</v>
      </c>
      <c r="I40" s="12">
        <v>2253179774</v>
      </c>
      <c r="K40" s="19">
        <v>7.420970961981509E-3</v>
      </c>
      <c r="M40" s="12">
        <v>444444400</v>
      </c>
      <c r="O40" s="12">
        <v>-44179996</v>
      </c>
      <c r="Q40" s="12">
        <v>0</v>
      </c>
      <c r="S40" s="12">
        <v>400264404</v>
      </c>
      <c r="U40" s="6">
        <v>1.5128754735196444E-3</v>
      </c>
    </row>
    <row r="41" spans="1:21" x14ac:dyDescent="0.25">
      <c r="A41" s="4" t="s">
        <v>53</v>
      </c>
      <c r="C41" s="12">
        <v>0</v>
      </c>
      <c r="E41" s="12">
        <v>3608238429</v>
      </c>
      <c r="G41" s="12">
        <v>-3749838444</v>
      </c>
      <c r="I41" s="12">
        <v>-141600015</v>
      </c>
      <c r="K41" s="19">
        <v>-4.6636740292838529E-4</v>
      </c>
      <c r="M41" s="12">
        <v>976088987</v>
      </c>
      <c r="O41" s="12">
        <v>0</v>
      </c>
      <c r="Q41" s="12">
        <v>-3749838444</v>
      </c>
      <c r="S41" s="12">
        <v>-2773749457</v>
      </c>
      <c r="U41" s="6">
        <v>-1.0483913836074546E-2</v>
      </c>
    </row>
    <row r="42" spans="1:21" ht="37.5" x14ac:dyDescent="0.25">
      <c r="A42" s="4" t="s">
        <v>54</v>
      </c>
      <c r="C42" s="12">
        <v>0</v>
      </c>
      <c r="E42" s="12">
        <v>7920407022</v>
      </c>
      <c r="G42" s="12">
        <v>0</v>
      </c>
      <c r="I42" s="12">
        <v>7920407022</v>
      </c>
      <c r="K42" s="19">
        <v>2.6086294220984976E-2</v>
      </c>
      <c r="M42" s="12">
        <v>2342229560</v>
      </c>
      <c r="O42" s="12">
        <v>6718363907</v>
      </c>
      <c r="Q42" s="12">
        <v>0</v>
      </c>
      <c r="S42" s="12">
        <v>9060593467</v>
      </c>
      <c r="U42" s="6">
        <v>3.4246236974289176E-2</v>
      </c>
    </row>
    <row r="43" spans="1:21" ht="37.5" x14ac:dyDescent="0.25">
      <c r="A43" s="4" t="s">
        <v>55</v>
      </c>
      <c r="C43" s="12">
        <v>0</v>
      </c>
      <c r="E43" s="12">
        <v>162077341</v>
      </c>
      <c r="G43" s="12">
        <v>-22452786</v>
      </c>
      <c r="I43" s="12">
        <v>139624555</v>
      </c>
      <c r="K43" s="19">
        <v>4.5986111724904472E-4</v>
      </c>
      <c r="M43" s="12">
        <v>0</v>
      </c>
      <c r="O43" s="12">
        <v>0</v>
      </c>
      <c r="Q43" s="12">
        <v>-22452786</v>
      </c>
      <c r="S43" s="12">
        <v>-22452786</v>
      </c>
      <c r="U43" s="6">
        <v>-8.4864576795055802E-5</v>
      </c>
    </row>
    <row r="44" spans="1:21" x14ac:dyDescent="0.25">
      <c r="A44" s="4" t="s">
        <v>235</v>
      </c>
      <c r="C44" s="12">
        <v>0</v>
      </c>
      <c r="E44" s="12">
        <v>295723816</v>
      </c>
      <c r="G44" s="12">
        <v>7390166</v>
      </c>
      <c r="I44" s="12">
        <v>303113982</v>
      </c>
      <c r="K44" s="19">
        <v>9.9832249718773917E-4</v>
      </c>
      <c r="M44" s="12">
        <v>0</v>
      </c>
      <c r="O44" s="12">
        <v>-95543678</v>
      </c>
      <c r="Q44" s="12">
        <v>1914849356</v>
      </c>
      <c r="S44" s="12">
        <v>1819305678</v>
      </c>
      <c r="U44" s="6">
        <v>6.8764119706263655E-3</v>
      </c>
    </row>
    <row r="45" spans="1:21" x14ac:dyDescent="0.25">
      <c r="A45" s="4" t="s">
        <v>57</v>
      </c>
      <c r="C45" s="12">
        <v>0</v>
      </c>
      <c r="E45" s="12">
        <v>8167750992</v>
      </c>
      <c r="G45" s="12">
        <v>0</v>
      </c>
      <c r="I45" s="12">
        <v>8167750992</v>
      </c>
      <c r="K45" s="19">
        <v>2.6900935129878217E-2</v>
      </c>
      <c r="M45" s="12">
        <v>1394800000</v>
      </c>
      <c r="O45" s="12">
        <v>18654739920</v>
      </c>
      <c r="Q45" s="12">
        <v>0</v>
      </c>
      <c r="S45" s="12">
        <v>20049539920</v>
      </c>
      <c r="U45" s="6">
        <v>7.5781050968301969E-2</v>
      </c>
    </row>
    <row r="46" spans="1:21" x14ac:dyDescent="0.25">
      <c r="A46" s="4" t="s">
        <v>58</v>
      </c>
      <c r="C46" s="12">
        <v>0</v>
      </c>
      <c r="E46" s="12">
        <v>50391417</v>
      </c>
      <c r="G46" s="12">
        <v>0</v>
      </c>
      <c r="I46" s="12">
        <v>50391417</v>
      </c>
      <c r="K46" s="19">
        <v>1.6596689114878471E-4</v>
      </c>
      <c r="M46" s="12">
        <v>475247250</v>
      </c>
      <c r="O46" s="12">
        <v>-524070290</v>
      </c>
      <c r="Q46" s="12">
        <v>0</v>
      </c>
      <c r="S46" s="12">
        <v>-48823040</v>
      </c>
      <c r="U46" s="6">
        <v>-1.8453596927562045E-4</v>
      </c>
    </row>
    <row r="47" spans="1:21" x14ac:dyDescent="0.25">
      <c r="A47" s="4" t="s">
        <v>59</v>
      </c>
      <c r="C47" s="12">
        <v>0</v>
      </c>
      <c r="E47" s="12">
        <v>1324074600</v>
      </c>
      <c r="G47" s="12">
        <v>0</v>
      </c>
      <c r="I47" s="12">
        <v>1324074600</v>
      </c>
      <c r="K47" s="19">
        <v>4.3609121968344461E-3</v>
      </c>
      <c r="M47" s="12">
        <v>753600000</v>
      </c>
      <c r="O47" s="12">
        <v>1234610100</v>
      </c>
      <c r="Q47" s="12">
        <v>0</v>
      </c>
      <c r="S47" s="12">
        <v>1988210100</v>
      </c>
      <c r="U47" s="6">
        <v>7.5148183711435893E-3</v>
      </c>
    </row>
    <row r="48" spans="1:21" x14ac:dyDescent="0.25">
      <c r="A48" s="4" t="s">
        <v>60</v>
      </c>
      <c r="C48" s="12">
        <v>0</v>
      </c>
      <c r="E48" s="12">
        <v>2225107366</v>
      </c>
      <c r="G48" s="12">
        <v>0</v>
      </c>
      <c r="I48" s="12">
        <v>2225107366</v>
      </c>
      <c r="K48" s="19">
        <v>7.3285129490857749E-3</v>
      </c>
      <c r="M48" s="12">
        <v>0</v>
      </c>
      <c r="O48" s="12">
        <v>-2372043939</v>
      </c>
      <c r="Q48" s="12">
        <v>0</v>
      </c>
      <c r="S48" s="12">
        <v>-2372043939</v>
      </c>
      <c r="U48" s="6">
        <v>-8.9655913979900838E-3</v>
      </c>
    </row>
    <row r="49" spans="1:21" x14ac:dyDescent="0.25">
      <c r="A49" s="4" t="s">
        <v>61</v>
      </c>
      <c r="C49" s="12">
        <v>0</v>
      </c>
      <c r="E49" s="12">
        <v>374052023</v>
      </c>
      <c r="G49" s="12">
        <v>162475860</v>
      </c>
      <c r="I49" s="12">
        <v>536527883</v>
      </c>
      <c r="K49" s="19">
        <v>1.7670839610671972E-3</v>
      </c>
      <c r="M49" s="12">
        <v>217059150</v>
      </c>
      <c r="O49" s="12">
        <v>0</v>
      </c>
      <c r="Q49" s="12">
        <v>162475860</v>
      </c>
      <c r="S49" s="12">
        <v>379535010</v>
      </c>
      <c r="U49" s="6">
        <v>1.4345247846996481E-3</v>
      </c>
    </row>
    <row r="50" spans="1:21" x14ac:dyDescent="0.25">
      <c r="A50" s="4" t="s">
        <v>62</v>
      </c>
      <c r="C50" s="12">
        <v>0</v>
      </c>
      <c r="E50" s="12">
        <v>1675274413</v>
      </c>
      <c r="G50" s="12">
        <v>0</v>
      </c>
      <c r="I50" s="12">
        <v>1675274413</v>
      </c>
      <c r="K50" s="19">
        <v>5.5176080114340744E-3</v>
      </c>
      <c r="M50" s="12">
        <v>1970946360</v>
      </c>
      <c r="O50" s="12">
        <v>-1874035785</v>
      </c>
      <c r="Q50" s="12">
        <v>0</v>
      </c>
      <c r="S50" s="12">
        <v>96910575</v>
      </c>
      <c r="U50" s="6">
        <v>3.6629195745866528E-4</v>
      </c>
    </row>
    <row r="51" spans="1:21" x14ac:dyDescent="0.25">
      <c r="A51" s="4" t="s">
        <v>63</v>
      </c>
      <c r="C51" s="12">
        <v>0</v>
      </c>
      <c r="E51" s="12">
        <v>20391822334</v>
      </c>
      <c r="G51" s="12">
        <v>0</v>
      </c>
      <c r="I51" s="12">
        <v>20391822334</v>
      </c>
      <c r="K51" s="19">
        <v>6.7161583442520281E-2</v>
      </c>
      <c r="M51" s="12">
        <v>17384644000</v>
      </c>
      <c r="O51" s="12">
        <v>-10368723221</v>
      </c>
      <c r="Q51" s="12">
        <v>13192218621</v>
      </c>
      <c r="S51" s="12">
        <v>20208139400</v>
      </c>
      <c r="U51" s="6">
        <v>7.6380507879801329E-2</v>
      </c>
    </row>
    <row r="52" spans="1:21" x14ac:dyDescent="0.25">
      <c r="A52" s="4" t="s">
        <v>64</v>
      </c>
      <c r="C52" s="12">
        <v>0</v>
      </c>
      <c r="E52" s="12">
        <v>3969639270</v>
      </c>
      <c r="G52" s="12">
        <v>0</v>
      </c>
      <c r="I52" s="12">
        <v>3969639270</v>
      </c>
      <c r="K52" s="19">
        <v>1.3074224299428438E-2</v>
      </c>
      <c r="M52" s="12">
        <v>1016800000</v>
      </c>
      <c r="O52" s="12">
        <v>694803754</v>
      </c>
      <c r="Q52" s="12">
        <v>0</v>
      </c>
      <c r="S52" s="12">
        <v>1711603754</v>
      </c>
      <c r="U52" s="6">
        <v>6.4693320563443133E-3</v>
      </c>
    </row>
    <row r="53" spans="1:21" x14ac:dyDescent="0.25">
      <c r="A53" s="4" t="s">
        <v>65</v>
      </c>
      <c r="C53" s="12">
        <v>0</v>
      </c>
      <c r="E53" s="12">
        <v>9275574390</v>
      </c>
      <c r="G53" s="12">
        <v>0</v>
      </c>
      <c r="I53" s="12">
        <v>9275574390</v>
      </c>
      <c r="K53" s="19">
        <v>3.0549612151759598E-2</v>
      </c>
      <c r="M53" s="12">
        <v>0</v>
      </c>
      <c r="O53" s="12">
        <v>-1906347152</v>
      </c>
      <c r="Q53" s="12">
        <v>0</v>
      </c>
      <c r="S53" s="12">
        <v>-1906347152</v>
      </c>
      <c r="U53" s="6">
        <v>-7.205401783054447E-3</v>
      </c>
    </row>
    <row r="54" spans="1:21" x14ac:dyDescent="0.25">
      <c r="A54" s="4" t="s">
        <v>66</v>
      </c>
      <c r="C54" s="12">
        <v>0</v>
      </c>
      <c r="E54" s="12">
        <v>2080546650</v>
      </c>
      <c r="G54" s="12">
        <v>0</v>
      </c>
      <c r="I54" s="12">
        <v>2080546650</v>
      </c>
      <c r="K54" s="19">
        <v>6.852394315296168E-3</v>
      </c>
      <c r="M54" s="12">
        <v>14300000</v>
      </c>
      <c r="O54" s="12">
        <v>-3957050996</v>
      </c>
      <c r="Q54" s="12">
        <v>0</v>
      </c>
      <c r="S54" s="12">
        <v>-3942750996</v>
      </c>
      <c r="U54" s="6">
        <v>-1.4902377579505044E-2</v>
      </c>
    </row>
    <row r="55" spans="1:21" x14ac:dyDescent="0.25">
      <c r="A55" s="4" t="s">
        <v>67</v>
      </c>
      <c r="C55" s="12">
        <v>0</v>
      </c>
      <c r="E55" s="12">
        <v>21634912119</v>
      </c>
      <c r="G55" s="12">
        <v>0</v>
      </c>
      <c r="I55" s="12">
        <v>21634912119</v>
      </c>
      <c r="K55" s="19">
        <v>7.1255767716704541E-2</v>
      </c>
      <c r="M55" s="12">
        <v>13567424640</v>
      </c>
      <c r="O55" s="12">
        <v>-2247783076</v>
      </c>
      <c r="Q55" s="12">
        <v>17801447085</v>
      </c>
      <c r="S55" s="12">
        <v>29121088649</v>
      </c>
      <c r="U55" s="6">
        <v>0.11006869543978588</v>
      </c>
    </row>
    <row r="56" spans="1:21" x14ac:dyDescent="0.25">
      <c r="A56" s="4" t="s">
        <v>68</v>
      </c>
      <c r="C56" s="12">
        <v>2639544250</v>
      </c>
      <c r="E56" s="12">
        <v>5772445715</v>
      </c>
      <c r="G56" s="12">
        <v>0</v>
      </c>
      <c r="I56" s="12">
        <v>8411989965</v>
      </c>
      <c r="K56" s="19">
        <v>2.7705349561133085E-2</v>
      </c>
      <c r="M56" s="12">
        <v>2639544250</v>
      </c>
      <c r="O56" s="12">
        <v>-6672047646</v>
      </c>
      <c r="Q56" s="12">
        <v>0</v>
      </c>
      <c r="S56" s="12">
        <v>-4032503396</v>
      </c>
      <c r="U56" s="6">
        <v>-1.5241613852560005E-2</v>
      </c>
    </row>
    <row r="57" spans="1:21" x14ac:dyDescent="0.25">
      <c r="A57" s="4" t="s">
        <v>69</v>
      </c>
      <c r="C57" s="12">
        <v>0</v>
      </c>
      <c r="E57" s="12">
        <v>35263452421</v>
      </c>
      <c r="G57" s="12">
        <v>0</v>
      </c>
      <c r="I57" s="12">
        <v>35263452421</v>
      </c>
      <c r="K57" s="19">
        <v>0.11614211145295747</v>
      </c>
      <c r="M57" s="12">
        <v>18037894500</v>
      </c>
      <c r="O57" s="12">
        <v>-1744420338</v>
      </c>
      <c r="Q57" s="12">
        <v>0</v>
      </c>
      <c r="S57" s="12">
        <v>16293474162</v>
      </c>
      <c r="U57" s="6">
        <v>6.1584285766555051E-2</v>
      </c>
    </row>
    <row r="58" spans="1:21" x14ac:dyDescent="0.25">
      <c r="A58" s="4" t="s">
        <v>70</v>
      </c>
      <c r="C58" s="12">
        <v>0</v>
      </c>
      <c r="E58" s="12">
        <v>14153283900</v>
      </c>
      <c r="G58" s="12">
        <v>0</v>
      </c>
      <c r="I58" s="12">
        <v>14153283900</v>
      </c>
      <c r="K58" s="19">
        <v>4.6614615509406043E-2</v>
      </c>
      <c r="M58" s="12">
        <v>11300000000</v>
      </c>
      <c r="O58" s="12">
        <v>-12361327961</v>
      </c>
      <c r="Q58" s="12">
        <v>0</v>
      </c>
      <c r="S58" s="12">
        <v>-1061327961</v>
      </c>
      <c r="U58" s="6">
        <v>-4.0114909682488617E-3</v>
      </c>
    </row>
    <row r="59" spans="1:21" x14ac:dyDescent="0.25">
      <c r="A59" s="4" t="s">
        <v>71</v>
      </c>
      <c r="C59" s="12">
        <v>0</v>
      </c>
      <c r="E59" s="12">
        <v>7203681540</v>
      </c>
      <c r="G59" s="12">
        <v>0</v>
      </c>
      <c r="I59" s="12">
        <v>7203681540</v>
      </c>
      <c r="K59" s="19">
        <v>2.3725719600615515E-2</v>
      </c>
      <c r="M59" s="12">
        <v>6480000000</v>
      </c>
      <c r="O59" s="12">
        <v>-15918491081</v>
      </c>
      <c r="Q59" s="12">
        <v>0</v>
      </c>
      <c r="S59" s="12">
        <v>-9438491081</v>
      </c>
      <c r="U59" s="6">
        <v>-3.5674572909258288E-2</v>
      </c>
    </row>
    <row r="60" spans="1:21" x14ac:dyDescent="0.25">
      <c r="A60" s="4" t="s">
        <v>72</v>
      </c>
      <c r="C60" s="12">
        <v>0</v>
      </c>
      <c r="E60" s="12">
        <v>996406839</v>
      </c>
      <c r="G60" s="12">
        <v>119874941</v>
      </c>
      <c r="I60" s="12">
        <v>1116281780</v>
      </c>
      <c r="K60" s="19">
        <v>3.6765351661500537E-3</v>
      </c>
      <c r="M60" s="12">
        <v>13200000</v>
      </c>
      <c r="O60" s="12">
        <v>290608134</v>
      </c>
      <c r="Q60" s="12">
        <v>119874941</v>
      </c>
      <c r="S60" s="12">
        <v>423683075</v>
      </c>
      <c r="U60" s="6">
        <v>1.6013907964518475E-3</v>
      </c>
    </row>
    <row r="61" spans="1:21" x14ac:dyDescent="0.25">
      <c r="A61" s="4" t="s">
        <v>73</v>
      </c>
      <c r="C61" s="12">
        <v>0</v>
      </c>
      <c r="E61" s="12">
        <v>777631726</v>
      </c>
      <c r="G61" s="12">
        <v>0</v>
      </c>
      <c r="I61" s="12">
        <v>777631726</v>
      </c>
      <c r="K61" s="19">
        <v>2.5611726699982179E-3</v>
      </c>
      <c r="M61" s="12">
        <v>670531140</v>
      </c>
      <c r="O61" s="12">
        <v>-2310383020</v>
      </c>
      <c r="Q61" s="12">
        <v>0</v>
      </c>
      <c r="S61" s="12">
        <v>-1639851880</v>
      </c>
      <c r="U61" s="6">
        <v>-6.1981321962796343E-3</v>
      </c>
    </row>
    <row r="62" spans="1:21" x14ac:dyDescent="0.25">
      <c r="A62" s="4" t="s">
        <v>74</v>
      </c>
      <c r="C62" s="12">
        <v>0</v>
      </c>
      <c r="E62" s="12">
        <v>1067781472</v>
      </c>
      <c r="G62" s="12">
        <v>0</v>
      </c>
      <c r="I62" s="12">
        <v>1067781472</v>
      </c>
      <c r="K62" s="19">
        <v>3.5167967460433412E-3</v>
      </c>
      <c r="M62" s="12">
        <v>3387672468</v>
      </c>
      <c r="O62" s="12">
        <v>-1694060588</v>
      </c>
      <c r="Q62" s="12">
        <v>0</v>
      </c>
      <c r="S62" s="12">
        <v>1693611880</v>
      </c>
      <c r="U62" s="6">
        <v>6.4013283452342548E-3</v>
      </c>
    </row>
    <row r="63" spans="1:21" x14ac:dyDescent="0.25">
      <c r="A63" s="4" t="s">
        <v>75</v>
      </c>
      <c r="C63" s="12">
        <v>0</v>
      </c>
      <c r="E63" s="12">
        <v>2380193877</v>
      </c>
      <c r="G63" s="12">
        <v>0</v>
      </c>
      <c r="I63" s="12">
        <v>2380193877</v>
      </c>
      <c r="K63" s="19">
        <v>7.839298865063923E-3</v>
      </c>
      <c r="M63" s="12">
        <v>0</v>
      </c>
      <c r="O63" s="12">
        <v>7722389005</v>
      </c>
      <c r="Q63" s="12">
        <v>0</v>
      </c>
      <c r="S63" s="12">
        <v>7722389005</v>
      </c>
      <c r="U63" s="6">
        <v>2.9188238589015949E-2</v>
      </c>
    </row>
    <row r="64" spans="1:21" x14ac:dyDescent="0.25">
      <c r="A64" s="4" t="s">
        <v>76</v>
      </c>
      <c r="C64" s="12">
        <v>0</v>
      </c>
      <c r="E64" s="12">
        <v>518194538</v>
      </c>
      <c r="G64" s="12">
        <v>0</v>
      </c>
      <c r="I64" s="12">
        <v>518194538</v>
      </c>
      <c r="K64" s="19">
        <v>1.7067020854392879E-3</v>
      </c>
      <c r="M64" s="12">
        <v>138466000</v>
      </c>
      <c r="O64" s="12">
        <v>3129697699</v>
      </c>
      <c r="Q64" s="12">
        <v>0</v>
      </c>
      <c r="S64" s="12">
        <v>3268163699</v>
      </c>
      <c r="U64" s="6">
        <v>1.2352646536273902E-2</v>
      </c>
    </row>
    <row r="65" spans="1:21" x14ac:dyDescent="0.25">
      <c r="A65" s="4" t="s">
        <v>236</v>
      </c>
      <c r="C65" s="12">
        <v>2506404040</v>
      </c>
      <c r="E65" s="12">
        <v>-418279501</v>
      </c>
      <c r="G65" s="12">
        <v>0</v>
      </c>
      <c r="I65" s="12">
        <v>2088124539</v>
      </c>
      <c r="K65" s="19">
        <v>6.8773525076565971E-3</v>
      </c>
      <c r="M65" s="12">
        <v>2506404040</v>
      </c>
      <c r="O65" s="12">
        <v>1308896944</v>
      </c>
      <c r="Q65" s="12">
        <v>0</v>
      </c>
      <c r="S65" s="12">
        <v>3815300984</v>
      </c>
      <c r="U65" s="6">
        <v>1.4420656009143809E-2</v>
      </c>
    </row>
    <row r="66" spans="1:21" x14ac:dyDescent="0.25">
      <c r="A66" s="4" t="s">
        <v>77</v>
      </c>
      <c r="C66" s="12">
        <v>0</v>
      </c>
      <c r="E66" s="12">
        <v>1207243665</v>
      </c>
      <c r="G66" s="12">
        <v>0</v>
      </c>
      <c r="I66" s="12">
        <v>1207243665</v>
      </c>
      <c r="K66" s="19">
        <v>3.976123115155006E-3</v>
      </c>
      <c r="M66" s="12">
        <v>2466891700</v>
      </c>
      <c r="O66" s="12">
        <v>-6474541493</v>
      </c>
      <c r="Q66" s="12">
        <v>0</v>
      </c>
      <c r="S66" s="12">
        <v>-4007649793</v>
      </c>
      <c r="U66" s="6">
        <v>-1.5147674931108237E-2</v>
      </c>
    </row>
    <row r="67" spans="1:21" x14ac:dyDescent="0.25">
      <c r="A67" s="4" t="s">
        <v>237</v>
      </c>
      <c r="C67" s="12">
        <v>0</v>
      </c>
      <c r="E67" s="12">
        <v>259447050</v>
      </c>
      <c r="G67" s="12">
        <v>0</v>
      </c>
      <c r="I67" s="12">
        <v>259447050</v>
      </c>
      <c r="K67" s="19">
        <v>8.5450306559593878E-4</v>
      </c>
      <c r="M67" s="12">
        <v>0</v>
      </c>
      <c r="O67" s="12">
        <v>2277368550</v>
      </c>
      <c r="Q67" s="12">
        <v>19676469920</v>
      </c>
      <c r="S67" s="12">
        <v>21953838470</v>
      </c>
      <c r="U67" s="6">
        <v>8.2978709670308418E-2</v>
      </c>
    </row>
    <row r="68" spans="1:21" x14ac:dyDescent="0.25">
      <c r="A68" s="4" t="s">
        <v>78</v>
      </c>
      <c r="C68" s="12">
        <v>0</v>
      </c>
      <c r="E68" s="12">
        <v>1274869125</v>
      </c>
      <c r="G68" s="12">
        <v>-744581517</v>
      </c>
      <c r="I68" s="12">
        <v>530287608</v>
      </c>
      <c r="K68" s="19">
        <v>1.7465312736588737E-3</v>
      </c>
      <c r="M68" s="12">
        <v>562500000</v>
      </c>
      <c r="O68" s="12">
        <v>0</v>
      </c>
      <c r="Q68" s="12">
        <v>-732042762</v>
      </c>
      <c r="S68" s="12">
        <v>-169542762</v>
      </c>
      <c r="U68" s="6">
        <v>-6.4081912800464361E-4</v>
      </c>
    </row>
    <row r="69" spans="1:21" x14ac:dyDescent="0.25">
      <c r="A69" s="4" t="s">
        <v>79</v>
      </c>
      <c r="C69" s="12">
        <v>0</v>
      </c>
      <c r="E69" s="12">
        <v>23021149177</v>
      </c>
      <c r="G69" s="12">
        <v>0</v>
      </c>
      <c r="I69" s="12">
        <v>23021149177</v>
      </c>
      <c r="K69" s="19">
        <v>7.5821415372762671E-2</v>
      </c>
      <c r="M69" s="12">
        <v>14515578000</v>
      </c>
      <c r="O69" s="12">
        <v>11587093128</v>
      </c>
      <c r="Q69" s="12">
        <v>11202794811</v>
      </c>
      <c r="S69" s="12">
        <v>37305465939</v>
      </c>
      <c r="U69" s="6">
        <v>0.14100310665480909</v>
      </c>
    </row>
    <row r="70" spans="1:21" x14ac:dyDescent="0.25">
      <c r="A70" s="4" t="s">
        <v>238</v>
      </c>
      <c r="C70" s="12">
        <v>0</v>
      </c>
      <c r="E70" s="12">
        <v>22208401055</v>
      </c>
      <c r="G70" s="12">
        <v>0</v>
      </c>
      <c r="I70" s="12">
        <v>22208401055</v>
      </c>
      <c r="K70" s="19">
        <v>7.3144584929686354E-2</v>
      </c>
      <c r="M70" s="12">
        <v>0</v>
      </c>
      <c r="O70" s="12">
        <v>-414744628</v>
      </c>
      <c r="Q70" s="12">
        <v>0</v>
      </c>
      <c r="S70" s="12">
        <v>-414744628</v>
      </c>
      <c r="U70" s="6">
        <v>-1.5676062352904824E-3</v>
      </c>
    </row>
    <row r="71" spans="1:21" x14ac:dyDescent="0.25">
      <c r="A71" s="4" t="s">
        <v>82</v>
      </c>
      <c r="C71" s="12">
        <v>0</v>
      </c>
      <c r="E71" s="12">
        <v>-2524844216</v>
      </c>
      <c r="G71" s="12">
        <v>0</v>
      </c>
      <c r="I71" s="12">
        <v>-2524844216</v>
      </c>
      <c r="K71" s="19">
        <v>-8.3157126771114757E-3</v>
      </c>
      <c r="M71" s="12">
        <v>3977878800</v>
      </c>
      <c r="O71" s="12">
        <v>-14629109842</v>
      </c>
      <c r="Q71" s="12">
        <v>0</v>
      </c>
      <c r="S71" s="12">
        <v>-10651231042</v>
      </c>
      <c r="U71" s="6">
        <v>-4.0258354340779415E-2</v>
      </c>
    </row>
    <row r="72" spans="1:21" x14ac:dyDescent="0.25">
      <c r="A72" s="4" t="s">
        <v>83</v>
      </c>
      <c r="C72" s="12">
        <v>0</v>
      </c>
      <c r="E72" s="12">
        <v>3753435312</v>
      </c>
      <c r="G72" s="12">
        <v>-3478994712</v>
      </c>
      <c r="I72" s="12">
        <v>274440600</v>
      </c>
      <c r="K72" s="19">
        <v>9.0388514351575321E-4</v>
      </c>
      <c r="M72" s="12">
        <v>0</v>
      </c>
      <c r="O72" s="12">
        <v>0</v>
      </c>
      <c r="Q72" s="12">
        <v>-3478994712</v>
      </c>
      <c r="S72" s="12">
        <v>-3478994712</v>
      </c>
      <c r="U72" s="6">
        <v>-1.3149522464878837E-2</v>
      </c>
    </row>
    <row r="73" spans="1:21" ht="37.5" x14ac:dyDescent="0.25">
      <c r="A73" s="4" t="s">
        <v>86</v>
      </c>
      <c r="C73" s="12">
        <v>0</v>
      </c>
      <c r="E73" s="12">
        <v>-353362886</v>
      </c>
      <c r="G73" s="12">
        <v>775254664</v>
      </c>
      <c r="I73" s="12">
        <v>421891778</v>
      </c>
      <c r="K73" s="19">
        <v>1.3895236721740379E-3</v>
      </c>
      <c r="M73" s="12">
        <v>957056100</v>
      </c>
      <c r="O73" s="12">
        <v>0</v>
      </c>
      <c r="Q73" s="12">
        <v>775254664</v>
      </c>
      <c r="S73" s="12">
        <v>1732310764</v>
      </c>
      <c r="U73" s="6">
        <v>6.5475981405772894E-3</v>
      </c>
    </row>
    <row r="74" spans="1:21" x14ac:dyDescent="0.25">
      <c r="A74" s="4" t="s">
        <v>87</v>
      </c>
      <c r="C74" s="12">
        <v>0</v>
      </c>
      <c r="E74" s="12">
        <v>3023617740</v>
      </c>
      <c r="G74" s="12">
        <v>0</v>
      </c>
      <c r="I74" s="12">
        <v>3023617740</v>
      </c>
      <c r="K74" s="19">
        <v>9.9584505895143702E-3</v>
      </c>
      <c r="M74" s="12">
        <v>10295038600</v>
      </c>
      <c r="O74" s="12">
        <v>-8280060889</v>
      </c>
      <c r="Q74" s="12">
        <v>0</v>
      </c>
      <c r="S74" s="12">
        <v>2014977711</v>
      </c>
      <c r="U74" s="6">
        <v>7.6159916500110614E-3</v>
      </c>
    </row>
    <row r="75" spans="1:21" x14ac:dyDescent="0.25">
      <c r="A75" s="4" t="s">
        <v>239</v>
      </c>
      <c r="C75" s="12">
        <v>425108500</v>
      </c>
      <c r="E75" s="12">
        <v>1174769910</v>
      </c>
      <c r="G75" s="12">
        <v>0</v>
      </c>
      <c r="I75" s="12">
        <v>1599878410</v>
      </c>
      <c r="K75" s="19">
        <v>5.2692871471298527E-3</v>
      </c>
      <c r="M75" s="12">
        <v>425108500</v>
      </c>
      <c r="O75" s="12">
        <v>-5723907479</v>
      </c>
      <c r="Q75" s="12">
        <v>0</v>
      </c>
      <c r="S75" s="12">
        <v>-5298798979</v>
      </c>
      <c r="U75" s="6">
        <v>-2.0027818947497597E-2</v>
      </c>
    </row>
    <row r="76" spans="1:21" x14ac:dyDescent="0.25">
      <c r="A76" s="4" t="s">
        <v>203</v>
      </c>
      <c r="L76" s="12"/>
      <c r="M76" s="12">
        <v>0</v>
      </c>
      <c r="O76" s="12">
        <v>0</v>
      </c>
      <c r="Q76" s="12">
        <v>512437162</v>
      </c>
      <c r="S76" s="12">
        <v>512437162</v>
      </c>
      <c r="U76" s="6">
        <v>1.9368537555735602E-3</v>
      </c>
    </row>
    <row r="77" spans="1:21" x14ac:dyDescent="0.25">
      <c r="A77" s="4" t="s">
        <v>204</v>
      </c>
      <c r="L77" s="12"/>
      <c r="M77" s="12">
        <v>0</v>
      </c>
      <c r="O77" s="12">
        <v>0</v>
      </c>
      <c r="Q77" s="12">
        <v>574103409</v>
      </c>
      <c r="S77" s="12">
        <v>574103409</v>
      </c>
      <c r="U77" s="6">
        <v>2.1699330693920938E-3</v>
      </c>
    </row>
    <row r="78" spans="1:21" x14ac:dyDescent="0.25">
      <c r="A78" s="4" t="s">
        <v>240</v>
      </c>
      <c r="L78" s="12"/>
      <c r="M78" s="12">
        <v>0</v>
      </c>
      <c r="O78" s="12">
        <v>0</v>
      </c>
      <c r="Q78" s="12">
        <v>94770025</v>
      </c>
      <c r="S78" s="12">
        <v>94770025</v>
      </c>
      <c r="U78" s="6">
        <v>3.582013414496472E-4</v>
      </c>
    </row>
    <row r="79" spans="1:21" x14ac:dyDescent="0.25">
      <c r="A79" s="4" t="s">
        <v>206</v>
      </c>
      <c r="L79" s="12"/>
      <c r="M79" s="12">
        <v>0</v>
      </c>
      <c r="O79" s="12">
        <v>0</v>
      </c>
      <c r="Q79" s="12">
        <v>1623926964</v>
      </c>
      <c r="S79" s="12">
        <v>1623926964</v>
      </c>
      <c r="U79" s="6">
        <v>6.1379409462121908E-3</v>
      </c>
    </row>
    <row r="80" spans="1:21" x14ac:dyDescent="0.25">
      <c r="A80" s="4" t="s">
        <v>166</v>
      </c>
      <c r="L80" s="12"/>
      <c r="M80" s="12">
        <v>46336389</v>
      </c>
      <c r="O80" s="12">
        <v>0</v>
      </c>
      <c r="Q80" s="12">
        <v>1270177278</v>
      </c>
      <c r="S80" s="12">
        <v>1316513667</v>
      </c>
      <c r="U80" s="6">
        <v>4.976013898447258E-3</v>
      </c>
    </row>
    <row r="81" spans="1:21" x14ac:dyDescent="0.25">
      <c r="A81" s="4" t="s">
        <v>30</v>
      </c>
      <c r="L81" s="12"/>
      <c r="M81" s="12">
        <v>0</v>
      </c>
      <c r="O81" s="12">
        <v>481749</v>
      </c>
      <c r="Q81" s="12">
        <v>0</v>
      </c>
      <c r="S81" s="12">
        <v>481749</v>
      </c>
      <c r="U81" s="6">
        <v>1.8208620082354741E-6</v>
      </c>
    </row>
    <row r="82" spans="1:21" x14ac:dyDescent="0.25">
      <c r="A82" s="4" t="s">
        <v>208</v>
      </c>
      <c r="L82" s="12"/>
      <c r="M82" s="12">
        <v>0</v>
      </c>
      <c r="O82" s="12">
        <v>0</v>
      </c>
      <c r="Q82" s="12">
        <v>69881155</v>
      </c>
      <c r="S82" s="12">
        <v>69881155</v>
      </c>
      <c r="U82" s="6">
        <v>2.6412912166110246E-4</v>
      </c>
    </row>
    <row r="83" spans="1:21" x14ac:dyDescent="0.25">
      <c r="A83" s="4" t="s">
        <v>209</v>
      </c>
      <c r="L83" s="12"/>
      <c r="M83" s="12">
        <v>0</v>
      </c>
      <c r="O83" s="12">
        <v>0</v>
      </c>
      <c r="Q83" s="12">
        <v>-778422529</v>
      </c>
      <c r="S83" s="12">
        <v>-778422529</v>
      </c>
      <c r="U83" s="6">
        <v>-2.9421960593808737E-3</v>
      </c>
    </row>
    <row r="84" spans="1:21" x14ac:dyDescent="0.25">
      <c r="A84" s="4" t="s">
        <v>169</v>
      </c>
      <c r="L84" s="12"/>
      <c r="M84" s="12">
        <v>168333700</v>
      </c>
      <c r="O84" s="12">
        <v>0</v>
      </c>
      <c r="Q84" s="12">
        <v>1483623056</v>
      </c>
      <c r="S84" s="12">
        <v>1651956756</v>
      </c>
      <c r="U84" s="6">
        <v>6.2438848783252674E-3</v>
      </c>
    </row>
    <row r="85" spans="1:21" x14ac:dyDescent="0.25">
      <c r="A85" s="4" t="s">
        <v>210</v>
      </c>
      <c r="L85" s="12"/>
      <c r="M85" s="12">
        <v>0</v>
      </c>
      <c r="O85" s="12">
        <v>0</v>
      </c>
      <c r="Q85" s="12">
        <v>99070637</v>
      </c>
      <c r="S85" s="12">
        <v>99070637</v>
      </c>
      <c r="U85" s="6">
        <v>3.744563227842459E-4</v>
      </c>
    </row>
    <row r="86" spans="1:21" x14ac:dyDescent="0.25">
      <c r="A86" s="4" t="s">
        <v>211</v>
      </c>
      <c r="L86" s="12"/>
      <c r="M86" s="12">
        <v>0</v>
      </c>
      <c r="O86" s="12">
        <v>0</v>
      </c>
      <c r="Q86" s="12">
        <v>2035783549</v>
      </c>
      <c r="S86" s="12">
        <v>2035783549</v>
      </c>
      <c r="U86" s="6">
        <v>7.6946312734741135E-3</v>
      </c>
    </row>
    <row r="87" spans="1:21" x14ac:dyDescent="0.25">
      <c r="A87" s="4" t="s">
        <v>212</v>
      </c>
      <c r="L87" s="12"/>
      <c r="M87" s="12">
        <v>0</v>
      </c>
      <c r="O87" s="12">
        <v>0</v>
      </c>
      <c r="Q87" s="12">
        <v>151077083</v>
      </c>
      <c r="S87" s="12">
        <v>151077083</v>
      </c>
      <c r="U87" s="6">
        <v>5.710245807458602E-4</v>
      </c>
    </row>
    <row r="88" spans="1:21" x14ac:dyDescent="0.25">
      <c r="A88" s="4" t="s">
        <v>177</v>
      </c>
      <c r="L88" s="12"/>
      <c r="M88" s="12">
        <v>4458040</v>
      </c>
      <c r="O88" s="12">
        <v>0</v>
      </c>
      <c r="Q88" s="12">
        <v>-17925971</v>
      </c>
      <c r="S88" s="12">
        <v>-13467931</v>
      </c>
      <c r="U88" s="6">
        <v>-5.0904607767606776E-5</v>
      </c>
    </row>
    <row r="89" spans="1:21" x14ac:dyDescent="0.25">
      <c r="A89" s="4" t="s">
        <v>213</v>
      </c>
      <c r="L89" s="12"/>
      <c r="M89" s="12">
        <v>0</v>
      </c>
      <c r="O89" s="12">
        <v>0</v>
      </c>
      <c r="Q89" s="12">
        <v>286200960</v>
      </c>
      <c r="S89" s="12">
        <v>286200960</v>
      </c>
      <c r="U89" s="6">
        <v>1.0817509839865171E-3</v>
      </c>
    </row>
    <row r="90" spans="1:21" x14ac:dyDescent="0.25">
      <c r="A90" s="4" t="s">
        <v>214</v>
      </c>
      <c r="L90" s="12"/>
      <c r="M90" s="12">
        <v>0</v>
      </c>
      <c r="O90" s="12">
        <v>0</v>
      </c>
      <c r="Q90" s="12">
        <v>3581144450</v>
      </c>
      <c r="S90" s="12">
        <v>3581144450</v>
      </c>
      <c r="U90" s="6">
        <v>1.3535616835755389E-2</v>
      </c>
    </row>
    <row r="91" spans="1:21" x14ac:dyDescent="0.25">
      <c r="A91" s="4" t="s">
        <v>215</v>
      </c>
      <c r="L91" s="12"/>
      <c r="M91" s="12">
        <v>0</v>
      </c>
      <c r="O91" s="12">
        <v>0</v>
      </c>
      <c r="Q91" s="12">
        <v>125379427</v>
      </c>
      <c r="S91" s="12">
        <v>125379427</v>
      </c>
      <c r="U91" s="6">
        <v>4.7389540038201021E-4</v>
      </c>
    </row>
    <row r="92" spans="1:21" x14ac:dyDescent="0.25">
      <c r="A92" s="4" t="s">
        <v>241</v>
      </c>
      <c r="L92" s="12"/>
      <c r="M92" s="12">
        <v>0</v>
      </c>
      <c r="O92" s="12">
        <v>-217187948</v>
      </c>
      <c r="Q92" s="12">
        <v>0</v>
      </c>
      <c r="S92" s="12">
        <v>-217187948</v>
      </c>
      <c r="U92" s="6">
        <v>-8.2090317397611975E-4</v>
      </c>
    </row>
    <row r="93" spans="1:21" x14ac:dyDescent="0.25">
      <c r="A93" s="4" t="s">
        <v>217</v>
      </c>
      <c r="L93" s="12"/>
      <c r="M93" s="12">
        <v>0</v>
      </c>
      <c r="O93" s="12">
        <v>0</v>
      </c>
      <c r="Q93" s="12">
        <v>18755661</v>
      </c>
      <c r="S93" s="12">
        <v>18755661</v>
      </c>
      <c r="U93" s="6">
        <v>7.0890589402871121E-5</v>
      </c>
    </row>
    <row r="94" spans="1:21" x14ac:dyDescent="0.25">
      <c r="A94" s="4" t="s">
        <v>218</v>
      </c>
      <c r="L94" s="12"/>
      <c r="M94" s="12">
        <v>0</v>
      </c>
      <c r="O94" s="12">
        <v>0</v>
      </c>
      <c r="Q94" s="12">
        <v>4478725842</v>
      </c>
      <c r="S94" s="12">
        <v>4478725842</v>
      </c>
      <c r="U94" s="6">
        <v>1.6928196490289E-2</v>
      </c>
    </row>
    <row r="95" spans="1:21" x14ac:dyDescent="0.25">
      <c r="A95" s="4" t="s">
        <v>219</v>
      </c>
      <c r="L95" s="12"/>
      <c r="M95" s="12">
        <v>0</v>
      </c>
      <c r="O95" s="12">
        <v>0</v>
      </c>
      <c r="Q95" s="12">
        <v>105772276</v>
      </c>
      <c r="S95" s="12">
        <v>105772276</v>
      </c>
      <c r="U95" s="6">
        <v>3.997864425105124E-4</v>
      </c>
    </row>
    <row r="96" spans="1:21" x14ac:dyDescent="0.25">
      <c r="A96" s="4" t="s">
        <v>220</v>
      </c>
      <c r="L96" s="12"/>
      <c r="M96" s="12">
        <v>0</v>
      </c>
      <c r="O96" s="12">
        <v>0</v>
      </c>
      <c r="Q96" s="12">
        <v>702230725</v>
      </c>
      <c r="S96" s="12">
        <v>702230725</v>
      </c>
      <c r="U96" s="6">
        <v>2.6542146390924589E-3</v>
      </c>
    </row>
    <row r="97" spans="1:21" x14ac:dyDescent="0.25">
      <c r="A97" s="4" t="s">
        <v>221</v>
      </c>
      <c r="L97" s="12"/>
      <c r="M97" s="12">
        <v>0</v>
      </c>
      <c r="O97" s="12">
        <v>0</v>
      </c>
      <c r="Q97" s="12">
        <v>5543124418</v>
      </c>
      <c r="S97" s="12">
        <v>5543124418</v>
      </c>
      <c r="U97" s="6">
        <v>2.0951293432178528E-2</v>
      </c>
    </row>
    <row r="98" spans="1:21" x14ac:dyDescent="0.25">
      <c r="A98" s="4" t="s">
        <v>222</v>
      </c>
      <c r="L98" s="12"/>
      <c r="M98" s="12">
        <v>0</v>
      </c>
      <c r="O98" s="12">
        <v>0</v>
      </c>
      <c r="Q98" s="12">
        <v>735584659</v>
      </c>
      <c r="S98" s="12">
        <v>735584659</v>
      </c>
      <c r="U98" s="6">
        <v>2.7802821789229379E-3</v>
      </c>
    </row>
    <row r="99" spans="1:21" x14ac:dyDescent="0.25">
      <c r="A99" s="7" t="s">
        <v>88</v>
      </c>
      <c r="C99" s="13">
        <f>SUM(C9:$C$98)</f>
        <v>5571056790</v>
      </c>
      <c r="E99" s="13">
        <f>SUM(E9:$E$98)</f>
        <v>303682111070</v>
      </c>
      <c r="G99" s="13">
        <f>SUM(G9:$G$98)</f>
        <v>-5629856902</v>
      </c>
      <c r="I99" s="13">
        <f>SUM(I9:$I$98)</f>
        <v>303623310958</v>
      </c>
      <c r="K99" s="20">
        <f>SUM(K9:$K$98)</f>
        <v>1.0000000000000004</v>
      </c>
      <c r="M99" s="13">
        <f>SUM(M9:$M$98)</f>
        <v>161776075617</v>
      </c>
      <c r="O99" s="13">
        <f>SUM(O9:$O$98)</f>
        <v>-9254606464</v>
      </c>
      <c r="Q99" s="13">
        <f>SUM(Q9:$Q$98)</f>
        <v>111060144204</v>
      </c>
      <c r="S99" s="13">
        <f>SUM(S9:$S$98)</f>
        <v>263581613357</v>
      </c>
      <c r="U99" s="8">
        <f>SUM(U9:$U$98)</f>
        <v>0.99625685954962706</v>
      </c>
    </row>
    <row r="100" spans="1:21" x14ac:dyDescent="0.25">
      <c r="C100" s="14"/>
      <c r="E100" s="14"/>
      <c r="G100" s="14"/>
      <c r="I100" s="14"/>
      <c r="K100" s="14"/>
      <c r="M100" s="14"/>
      <c r="O100" s="14"/>
      <c r="Q100" s="14"/>
      <c r="S100" s="14"/>
      <c r="U100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A5" sqref="A5:Q5"/>
    </sheetView>
  </sheetViews>
  <sheetFormatPr defaultRowHeight="18.75" x14ac:dyDescent="0.25"/>
  <cols>
    <col min="1" max="1" width="21.28515625" style="2" customWidth="1"/>
    <col min="2" max="2" width="1.42578125" style="2" customWidth="1"/>
    <col min="3" max="3" width="17" style="2" customWidth="1"/>
    <col min="4" max="4" width="1.42578125" style="2" customWidth="1"/>
    <col min="5" max="5" width="17" style="2" customWidth="1"/>
    <col min="6" max="6" width="1.42578125" style="2" customWidth="1"/>
    <col min="7" max="7" width="17" style="2" customWidth="1"/>
    <col min="8" max="8" width="1.42578125" style="2" customWidth="1"/>
    <col min="9" max="9" width="17" style="2" customWidth="1"/>
    <col min="10" max="10" width="1.42578125" style="2" customWidth="1"/>
    <col min="11" max="11" width="17" style="2" customWidth="1"/>
    <col min="12" max="12" width="1.42578125" style="2" customWidth="1"/>
    <col min="13" max="13" width="17" style="2" customWidth="1"/>
    <col min="14" max="14" width="1.42578125" style="2" customWidth="1"/>
    <col min="15" max="15" width="17" style="2" customWidth="1"/>
    <col min="16" max="16" width="1.42578125" style="2" customWidth="1"/>
    <col min="17" max="17" width="17" style="2" customWidth="1"/>
    <col min="18" max="16384" width="9.140625" style="2"/>
  </cols>
  <sheetData>
    <row r="1" spans="1:17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25">
      <c r="A5" s="38" t="s">
        <v>242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25">
      <c r="C7" s="27" t="s">
        <v>155</v>
      </c>
      <c r="D7" s="28"/>
      <c r="E7" s="28"/>
      <c r="F7" s="28"/>
      <c r="G7" s="28"/>
      <c r="H7" s="28"/>
      <c r="I7" s="28"/>
      <c r="J7" s="28"/>
      <c r="K7" s="28"/>
      <c r="M7" s="27" t="s">
        <v>7</v>
      </c>
      <c r="N7" s="28"/>
      <c r="O7" s="28"/>
      <c r="P7" s="28"/>
      <c r="Q7" s="28"/>
    </row>
    <row r="8" spans="1:17" ht="21" x14ac:dyDescent="0.25">
      <c r="C8" s="16" t="s">
        <v>243</v>
      </c>
      <c r="E8" s="16" t="s">
        <v>228</v>
      </c>
      <c r="G8" s="16" t="s">
        <v>229</v>
      </c>
      <c r="I8" s="16" t="s">
        <v>88</v>
      </c>
      <c r="K8" s="16" t="s">
        <v>243</v>
      </c>
      <c r="M8" s="16" t="s">
        <v>228</v>
      </c>
      <c r="O8" s="16" t="s">
        <v>229</v>
      </c>
      <c r="Q8" s="16" t="s">
        <v>88</v>
      </c>
    </row>
    <row r="9" spans="1:17" x14ac:dyDescent="0.25">
      <c r="A9" s="7" t="s">
        <v>88</v>
      </c>
      <c r="C9" s="7">
        <f>SUM($C$8)</f>
        <v>0</v>
      </c>
      <c r="E9" s="7">
        <f>SUM($E$8)</f>
        <v>0</v>
      </c>
      <c r="G9" s="7">
        <f>SUM($G$8)</f>
        <v>0</v>
      </c>
      <c r="I9" s="7">
        <f>SUM($I$8)</f>
        <v>0</v>
      </c>
      <c r="K9" s="7">
        <f>SUM($K$8)</f>
        <v>0</v>
      </c>
      <c r="M9" s="7">
        <f>SUM($M$8)</f>
        <v>0</v>
      </c>
      <c r="O9" s="7">
        <f>SUM($O$8)</f>
        <v>0</v>
      </c>
      <c r="Q9" s="7">
        <f>SUM($Q$8)</f>
        <v>0</v>
      </c>
    </row>
    <row r="10" spans="1:17" x14ac:dyDescent="0.25">
      <c r="C10" s="9"/>
      <c r="E10" s="9"/>
      <c r="G10" s="9"/>
      <c r="I10" s="9"/>
      <c r="K10" s="9"/>
      <c r="M10" s="9"/>
      <c r="O10" s="9"/>
      <c r="Q10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K9" sqref="K9:K10"/>
    </sheetView>
  </sheetViews>
  <sheetFormatPr defaultRowHeight="18.75" x14ac:dyDescent="0.25"/>
  <cols>
    <col min="1" max="1" width="25.5703125" style="2" customWidth="1"/>
    <col min="2" max="2" width="1.42578125" style="2" customWidth="1"/>
    <col min="3" max="3" width="17" style="2" customWidth="1"/>
    <col min="4" max="4" width="1.42578125" style="2" customWidth="1"/>
    <col min="5" max="5" width="17" style="2" customWidth="1"/>
    <col min="6" max="6" width="1.42578125" style="2" customWidth="1"/>
    <col min="7" max="7" width="14.140625" style="2" customWidth="1"/>
    <col min="8" max="8" width="1.42578125" style="2" customWidth="1"/>
    <col min="9" max="9" width="17" style="2" customWidth="1"/>
    <col min="10" max="10" width="1.42578125" style="2" customWidth="1"/>
    <col min="11" max="11" width="14.140625" style="2" customWidth="1"/>
    <col min="12" max="16384" width="9.140625" style="2"/>
  </cols>
  <sheetData>
    <row r="1" spans="1:11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1:11" ht="21" x14ac:dyDescent="0.25">
      <c r="A5" s="38" t="s">
        <v>244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ht="21" x14ac:dyDescent="0.25">
      <c r="A7" s="27" t="s">
        <v>245</v>
      </c>
      <c r="B7" s="28"/>
      <c r="C7" s="28"/>
      <c r="E7" s="27" t="s">
        <v>155</v>
      </c>
      <c r="F7" s="28"/>
      <c r="G7" s="28"/>
      <c r="I7" s="27" t="s">
        <v>7</v>
      </c>
      <c r="J7" s="28"/>
      <c r="K7" s="28"/>
    </row>
    <row r="8" spans="1:11" ht="42" x14ac:dyDescent="0.25">
      <c r="A8" s="16" t="s">
        <v>246</v>
      </c>
      <c r="C8" s="16" t="s">
        <v>115</v>
      </c>
      <c r="E8" s="16" t="s">
        <v>247</v>
      </c>
      <c r="G8" s="16" t="s">
        <v>248</v>
      </c>
      <c r="I8" s="16" t="s">
        <v>247</v>
      </c>
      <c r="K8" s="16" t="s">
        <v>248</v>
      </c>
    </row>
    <row r="9" spans="1:11" x14ac:dyDescent="0.25">
      <c r="A9" s="4" t="s">
        <v>249</v>
      </c>
      <c r="C9" s="1" t="s">
        <v>128</v>
      </c>
      <c r="H9" s="1"/>
      <c r="I9" s="5">
        <v>136744</v>
      </c>
      <c r="K9" s="21">
        <f>I9/I10</f>
        <v>1</v>
      </c>
    </row>
    <row r="10" spans="1:11" x14ac:dyDescent="0.25">
      <c r="A10" s="7" t="s">
        <v>88</v>
      </c>
      <c r="E10" s="7">
        <f>SUM(E9:$E$9)</f>
        <v>0</v>
      </c>
      <c r="G10" s="8">
        <f>SUM(G9:$G$9)</f>
        <v>0</v>
      </c>
      <c r="I10" s="7">
        <f>SUM(I9:$I$9)</f>
        <v>136744</v>
      </c>
      <c r="K10" s="22">
        <f>SUM(K9:$K$9)</f>
        <v>1</v>
      </c>
    </row>
    <row r="11" spans="1:11" x14ac:dyDescent="0.25">
      <c r="E11" s="9"/>
      <c r="G11" s="9"/>
      <c r="I11" s="9"/>
      <c r="K11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C12" sqref="C12"/>
    </sheetView>
  </sheetViews>
  <sheetFormatPr defaultRowHeight="18.75" x14ac:dyDescent="0.25"/>
  <cols>
    <col min="1" max="1" width="25.5703125" style="2" customWidth="1"/>
    <col min="2" max="2" width="1.42578125" style="2" customWidth="1"/>
    <col min="3" max="3" width="18.42578125" style="2" customWidth="1"/>
    <col min="4" max="4" width="1.42578125" style="2" customWidth="1"/>
    <col min="5" max="5" width="18.42578125" style="2" customWidth="1"/>
    <col min="6" max="16384" width="9.140625" style="2"/>
  </cols>
  <sheetData>
    <row r="1" spans="1:5" ht="20.100000000000001" customHeight="1" x14ac:dyDescent="0.25">
      <c r="A1" s="36" t="s">
        <v>0</v>
      </c>
      <c r="B1" s="37"/>
      <c r="C1" s="37"/>
      <c r="D1" s="37"/>
      <c r="E1" s="37"/>
    </row>
    <row r="2" spans="1:5" ht="20.100000000000001" customHeight="1" x14ac:dyDescent="0.25">
      <c r="A2" s="36" t="s">
        <v>139</v>
      </c>
      <c r="B2" s="37"/>
      <c r="C2" s="37"/>
      <c r="D2" s="37"/>
      <c r="E2" s="37"/>
    </row>
    <row r="3" spans="1:5" ht="20.100000000000001" customHeight="1" x14ac:dyDescent="0.25">
      <c r="A3" s="36" t="s">
        <v>2</v>
      </c>
      <c r="B3" s="37"/>
      <c r="C3" s="37"/>
      <c r="D3" s="37"/>
      <c r="E3" s="37"/>
    </row>
    <row r="5" spans="1:5" ht="21" x14ac:dyDescent="0.25">
      <c r="A5" s="38" t="s">
        <v>250</v>
      </c>
      <c r="B5" s="39"/>
      <c r="C5" s="39"/>
      <c r="D5" s="39"/>
      <c r="E5" s="39"/>
    </row>
    <row r="7" spans="1:5" ht="21" x14ac:dyDescent="0.25">
      <c r="C7" s="15" t="s">
        <v>155</v>
      </c>
      <c r="E7" s="15" t="s">
        <v>7</v>
      </c>
    </row>
    <row r="8" spans="1:5" ht="21" x14ac:dyDescent="0.25">
      <c r="A8" s="16" t="s">
        <v>151</v>
      </c>
      <c r="C8" s="16" t="s">
        <v>119</v>
      </c>
      <c r="E8" s="16" t="s">
        <v>119</v>
      </c>
    </row>
    <row r="9" spans="1:5" x14ac:dyDescent="0.25">
      <c r="A9" s="4" t="s">
        <v>251</v>
      </c>
      <c r="D9" s="1"/>
      <c r="E9" s="5">
        <v>990193199</v>
      </c>
    </row>
    <row r="10" spans="1:5" x14ac:dyDescent="0.25">
      <c r="A10" s="7" t="s">
        <v>88</v>
      </c>
      <c r="C10" s="7">
        <f>SUM(C9:$C$9)</f>
        <v>0</v>
      </c>
      <c r="E10" s="7">
        <f>SUM(E9:$E$9)</f>
        <v>990193199</v>
      </c>
    </row>
    <row r="11" spans="1:5" x14ac:dyDescent="0.25">
      <c r="C11" s="9"/>
      <c r="E11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3"/>
  <sheetViews>
    <sheetView rightToLeft="1" tabSelected="1" zoomScale="115" zoomScaleNormal="115" workbookViewId="0">
      <selection activeCell="F16" sqref="F16"/>
    </sheetView>
  </sheetViews>
  <sheetFormatPr defaultRowHeight="18.75" x14ac:dyDescent="0.25"/>
  <cols>
    <col min="1" max="1" width="17" style="2" customWidth="1"/>
    <col min="2" max="2" width="1.42578125" style="2" customWidth="1"/>
    <col min="3" max="3" width="12.7109375" style="10" customWidth="1"/>
    <col min="4" max="4" width="1.42578125" style="10" customWidth="1"/>
    <col min="5" max="5" width="17" style="10" customWidth="1"/>
    <col min="6" max="6" width="1.42578125" style="10" customWidth="1"/>
    <col min="7" max="7" width="17" style="10" customWidth="1"/>
    <col min="8" max="8" width="1.42578125" style="10" customWidth="1"/>
    <col min="9" max="9" width="11.42578125" style="10" customWidth="1"/>
    <col min="10" max="10" width="17" style="10" customWidth="1"/>
    <col min="11" max="11" width="1.42578125" style="10" customWidth="1"/>
    <col min="12" max="12" width="11.42578125" style="10" customWidth="1"/>
    <col min="13" max="13" width="17" style="10" customWidth="1"/>
    <col min="14" max="14" width="1.42578125" style="10" customWidth="1"/>
    <col min="15" max="15" width="12.7109375" style="10" customWidth="1"/>
    <col min="16" max="16" width="1.42578125" style="10" customWidth="1"/>
    <col min="17" max="17" width="11.42578125" style="10" customWidth="1"/>
    <col min="18" max="18" width="1.42578125" style="10" customWidth="1"/>
    <col min="19" max="19" width="17" style="10" customWidth="1"/>
    <col min="20" max="20" width="1.42578125" style="10" customWidth="1"/>
    <col min="21" max="21" width="17" style="10" customWidth="1"/>
    <col min="22" max="22" width="1.42578125" style="2" customWidth="1"/>
    <col min="23" max="23" width="8.5703125" style="2" customWidth="1"/>
    <col min="24" max="16384" width="9.140625" style="2"/>
  </cols>
  <sheetData>
    <row r="1" spans="1:23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5" spans="1:23" ht="21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21" x14ac:dyDescent="0.25">
      <c r="A6" s="38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8" spans="1:23" ht="21" x14ac:dyDescent="0.25">
      <c r="C8" s="25" t="s">
        <v>5</v>
      </c>
      <c r="D8" s="26"/>
      <c r="E8" s="26"/>
      <c r="F8" s="26"/>
      <c r="G8" s="26"/>
      <c r="I8" s="25" t="s">
        <v>6</v>
      </c>
      <c r="J8" s="26"/>
      <c r="K8" s="26"/>
      <c r="L8" s="26"/>
      <c r="M8" s="26"/>
      <c r="O8" s="27" t="s">
        <v>7</v>
      </c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29" t="s">
        <v>8</v>
      </c>
      <c r="C9" s="31" t="s">
        <v>9</v>
      </c>
      <c r="E9" s="31" t="s">
        <v>10</v>
      </c>
      <c r="G9" s="31" t="s">
        <v>11</v>
      </c>
      <c r="I9" s="31" t="s">
        <v>12</v>
      </c>
      <c r="J9" s="33"/>
      <c r="L9" s="31" t="s">
        <v>13</v>
      </c>
      <c r="M9" s="33"/>
      <c r="O9" s="31" t="s">
        <v>9</v>
      </c>
      <c r="Q9" s="34" t="s">
        <v>14</v>
      </c>
      <c r="S9" s="31" t="s">
        <v>10</v>
      </c>
      <c r="U9" s="31" t="s">
        <v>11</v>
      </c>
      <c r="W9" s="35" t="s">
        <v>15</v>
      </c>
    </row>
    <row r="10" spans="1:23" x14ac:dyDescent="0.25">
      <c r="A10" s="30"/>
      <c r="C10" s="32"/>
      <c r="E10" s="32"/>
      <c r="G10" s="32"/>
      <c r="I10" s="11" t="s">
        <v>9</v>
      </c>
      <c r="J10" s="11" t="s">
        <v>10</v>
      </c>
      <c r="L10" s="11" t="s">
        <v>9</v>
      </c>
      <c r="M10" s="11" t="s">
        <v>16</v>
      </c>
      <c r="O10" s="32"/>
      <c r="Q10" s="32"/>
      <c r="S10" s="32"/>
      <c r="U10" s="32"/>
      <c r="W10" s="30"/>
    </row>
    <row r="11" spans="1:23" ht="37.5" x14ac:dyDescent="0.25">
      <c r="A11" s="4" t="s">
        <v>17</v>
      </c>
      <c r="C11" s="12">
        <v>50000</v>
      </c>
      <c r="E11" s="12">
        <v>137031783</v>
      </c>
      <c r="G11" s="12">
        <v>129966200</v>
      </c>
      <c r="I11" s="12">
        <v>0</v>
      </c>
      <c r="J11" s="12">
        <v>0</v>
      </c>
      <c r="L11" s="12">
        <v>50000</v>
      </c>
      <c r="M11" s="12">
        <v>50000</v>
      </c>
    </row>
    <row r="12" spans="1:23" ht="37.5" x14ac:dyDescent="0.25">
      <c r="A12" s="4" t="s">
        <v>18</v>
      </c>
      <c r="C12" s="12">
        <v>60000</v>
      </c>
      <c r="E12" s="12">
        <v>114026448</v>
      </c>
      <c r="G12" s="12">
        <v>98314432</v>
      </c>
      <c r="I12" s="12">
        <v>0</v>
      </c>
      <c r="J12" s="12">
        <v>0</v>
      </c>
      <c r="L12" s="12">
        <v>60000</v>
      </c>
      <c r="M12" s="12">
        <v>60000</v>
      </c>
    </row>
    <row r="13" spans="1:23" x14ac:dyDescent="0.25">
      <c r="A13" s="4" t="s">
        <v>19</v>
      </c>
      <c r="C13" s="12">
        <v>5727148</v>
      </c>
      <c r="E13" s="12">
        <v>28555211564</v>
      </c>
      <c r="G13" s="12">
        <v>27668327341</v>
      </c>
      <c r="N13" s="12"/>
      <c r="O13" s="12">
        <v>5727148</v>
      </c>
      <c r="Q13" s="12">
        <v>5870</v>
      </c>
      <c r="S13" s="12">
        <v>28555211564</v>
      </c>
      <c r="U13" s="12">
        <v>33418329525</v>
      </c>
      <c r="W13" s="6">
        <v>1.112561250435724E-2</v>
      </c>
    </row>
    <row r="14" spans="1:23" x14ac:dyDescent="0.25">
      <c r="A14" s="4" t="s">
        <v>20</v>
      </c>
      <c r="C14" s="12">
        <v>6000000</v>
      </c>
      <c r="E14" s="12">
        <v>19876394056</v>
      </c>
      <c r="G14" s="12">
        <v>14457463200</v>
      </c>
      <c r="N14" s="12"/>
      <c r="O14" s="12">
        <v>6000000</v>
      </c>
      <c r="Q14" s="12">
        <v>3010</v>
      </c>
      <c r="S14" s="12">
        <v>19876394056</v>
      </c>
      <c r="U14" s="12">
        <v>17952543000</v>
      </c>
      <c r="W14" s="6">
        <v>5.9767510741789848E-3</v>
      </c>
    </row>
    <row r="15" spans="1:23" x14ac:dyDescent="0.25">
      <c r="A15" s="4" t="s">
        <v>21</v>
      </c>
      <c r="C15" s="12">
        <v>5100000</v>
      </c>
      <c r="E15" s="12">
        <v>27417545391</v>
      </c>
      <c r="G15" s="12">
        <v>17226687690</v>
      </c>
      <c r="N15" s="12"/>
      <c r="O15" s="12">
        <v>5100000</v>
      </c>
      <c r="Q15" s="12">
        <v>3490</v>
      </c>
      <c r="S15" s="12">
        <v>27417545391</v>
      </c>
      <c r="U15" s="12">
        <v>17693095950</v>
      </c>
      <c r="W15" s="6">
        <v>5.8903761001833756E-3</v>
      </c>
    </row>
    <row r="16" spans="1:23" x14ac:dyDescent="0.25">
      <c r="A16" s="4" t="s">
        <v>22</v>
      </c>
      <c r="C16" s="12">
        <v>450000</v>
      </c>
      <c r="E16" s="12">
        <v>2064919501</v>
      </c>
      <c r="G16" s="12">
        <v>1750820265</v>
      </c>
      <c r="I16" s="12">
        <v>0</v>
      </c>
      <c r="J16" s="12">
        <v>0</v>
      </c>
      <c r="L16" s="12">
        <v>450000</v>
      </c>
      <c r="M16" s="12">
        <v>2299237691</v>
      </c>
    </row>
    <row r="17" spans="1:23" x14ac:dyDescent="0.25">
      <c r="A17" s="4" t="s">
        <v>23</v>
      </c>
      <c r="C17" s="12">
        <v>53000000</v>
      </c>
      <c r="E17" s="12">
        <v>21067750603</v>
      </c>
      <c r="G17" s="12">
        <v>192246287850</v>
      </c>
      <c r="N17" s="12"/>
      <c r="O17" s="12">
        <v>53000000</v>
      </c>
      <c r="Q17" s="12">
        <v>3885</v>
      </c>
      <c r="S17" s="12">
        <v>21067750603</v>
      </c>
      <c r="U17" s="12">
        <v>204679865250</v>
      </c>
      <c r="W17" s="6">
        <v>6.8141911956191806E-2</v>
      </c>
    </row>
    <row r="18" spans="1:23" x14ac:dyDescent="0.25">
      <c r="A18" s="4" t="s">
        <v>24</v>
      </c>
      <c r="C18" s="12">
        <v>5655000</v>
      </c>
      <c r="E18" s="12">
        <v>12463613268</v>
      </c>
      <c r="G18" s="12">
        <v>10927909746</v>
      </c>
      <c r="N18" s="12"/>
      <c r="O18" s="12">
        <v>5655000</v>
      </c>
      <c r="Q18" s="12">
        <v>2229</v>
      </c>
      <c r="S18" s="12">
        <v>12463613268</v>
      </c>
      <c r="U18" s="12">
        <v>12529995280</v>
      </c>
      <c r="W18" s="6">
        <v>4.1714793692012109E-3</v>
      </c>
    </row>
    <row r="19" spans="1:23" x14ac:dyDescent="0.25">
      <c r="A19" s="4" t="s">
        <v>25</v>
      </c>
      <c r="C19" s="12">
        <v>63514487</v>
      </c>
      <c r="E19" s="12">
        <v>51212459348</v>
      </c>
      <c r="G19" s="12">
        <v>277232704348</v>
      </c>
      <c r="N19" s="12"/>
      <c r="O19" s="12">
        <v>63514487</v>
      </c>
      <c r="Q19" s="12">
        <v>4539</v>
      </c>
      <c r="S19" s="12">
        <v>51212459348</v>
      </c>
      <c r="U19" s="12">
        <v>286576917567</v>
      </c>
      <c r="W19" s="6">
        <v>9.5407035087088754E-2</v>
      </c>
    </row>
    <row r="20" spans="1:23" x14ac:dyDescent="0.25">
      <c r="A20" s="4" t="s">
        <v>26</v>
      </c>
      <c r="C20" s="12">
        <v>1143856</v>
      </c>
      <c r="E20" s="12">
        <v>2828483535</v>
      </c>
      <c r="G20" s="12">
        <v>3353160618</v>
      </c>
      <c r="N20" s="12"/>
      <c r="O20" s="12">
        <v>1143856</v>
      </c>
      <c r="Q20" s="12">
        <v>3003</v>
      </c>
      <c r="S20" s="12">
        <v>2828483535</v>
      </c>
      <c r="U20" s="12">
        <v>3414561321</v>
      </c>
      <c r="W20" s="6">
        <v>1.1367739402232187E-3</v>
      </c>
    </row>
    <row r="21" spans="1:23" x14ac:dyDescent="0.25">
      <c r="A21" s="4" t="s">
        <v>27</v>
      </c>
      <c r="C21" s="12">
        <v>6000000</v>
      </c>
      <c r="E21" s="12">
        <v>16807245115</v>
      </c>
      <c r="G21" s="12">
        <v>11189026800</v>
      </c>
      <c r="N21" s="12"/>
      <c r="O21" s="12">
        <v>6000000</v>
      </c>
      <c r="Q21" s="12">
        <v>2010</v>
      </c>
      <c r="S21" s="12">
        <v>16807245115</v>
      </c>
      <c r="U21" s="12">
        <v>11988243000</v>
      </c>
      <c r="W21" s="6">
        <v>3.9911194880730104E-3</v>
      </c>
    </row>
    <row r="22" spans="1:23" ht="37.5" x14ac:dyDescent="0.25">
      <c r="A22" s="4" t="s">
        <v>28</v>
      </c>
      <c r="C22" s="12">
        <v>1082861</v>
      </c>
      <c r="E22" s="12">
        <v>13543189011</v>
      </c>
      <c r="G22" s="12">
        <v>14499350151</v>
      </c>
      <c r="I22" s="12">
        <v>0</v>
      </c>
      <c r="J22" s="12">
        <v>0</v>
      </c>
      <c r="L22" s="12">
        <v>1082861</v>
      </c>
      <c r="M22" s="12">
        <v>15397926671</v>
      </c>
    </row>
    <row r="23" spans="1:23" x14ac:dyDescent="0.25">
      <c r="A23" s="4" t="s">
        <v>29</v>
      </c>
      <c r="C23" s="12">
        <v>4400000</v>
      </c>
      <c r="E23" s="12">
        <v>19608409112</v>
      </c>
      <c r="G23" s="12">
        <v>12894021360</v>
      </c>
      <c r="N23" s="12"/>
      <c r="O23" s="12">
        <v>4400000</v>
      </c>
      <c r="Q23" s="12">
        <v>3522</v>
      </c>
      <c r="S23" s="12">
        <v>19608409112</v>
      </c>
      <c r="U23" s="12">
        <v>15404594040</v>
      </c>
      <c r="W23" s="6">
        <v>5.1284892605945129E-3</v>
      </c>
    </row>
    <row r="24" spans="1:23" x14ac:dyDescent="0.25">
      <c r="A24" s="4" t="s">
        <v>30</v>
      </c>
      <c r="C24" s="12">
        <v>70247</v>
      </c>
      <c r="E24" s="12">
        <v>70310779</v>
      </c>
      <c r="G24" s="12">
        <v>125622426</v>
      </c>
      <c r="I24" s="12">
        <v>0</v>
      </c>
      <c r="J24" s="12">
        <v>0</v>
      </c>
      <c r="L24" s="12">
        <v>70247</v>
      </c>
      <c r="M24" s="12">
        <v>126041408</v>
      </c>
    </row>
    <row r="25" spans="1:23" x14ac:dyDescent="0.25">
      <c r="A25" s="4" t="s">
        <v>31</v>
      </c>
      <c r="C25" s="12">
        <v>2000000</v>
      </c>
      <c r="E25" s="12">
        <v>5734319475</v>
      </c>
      <c r="G25" s="12">
        <v>6783397200</v>
      </c>
      <c r="N25" s="12"/>
      <c r="O25" s="12">
        <v>2000000</v>
      </c>
      <c r="Q25" s="12">
        <v>3657</v>
      </c>
      <c r="S25" s="12">
        <v>5734319475</v>
      </c>
      <c r="U25" s="12">
        <v>7270481700</v>
      </c>
      <c r="W25" s="6">
        <v>2.4204849034631837E-3</v>
      </c>
    </row>
    <row r="26" spans="1:23" x14ac:dyDescent="0.25">
      <c r="A26" s="4" t="s">
        <v>32</v>
      </c>
      <c r="C26" s="12">
        <v>8279</v>
      </c>
      <c r="E26" s="12">
        <v>118373098</v>
      </c>
      <c r="G26" s="12">
        <v>139576390</v>
      </c>
      <c r="I26" s="12">
        <v>0</v>
      </c>
      <c r="J26" s="12">
        <v>0</v>
      </c>
      <c r="L26" s="12">
        <v>8279</v>
      </c>
      <c r="M26" s="12">
        <v>148076697</v>
      </c>
    </row>
    <row r="27" spans="1:23" x14ac:dyDescent="0.25">
      <c r="A27" s="4" t="s">
        <v>33</v>
      </c>
      <c r="C27" s="12">
        <v>2000000</v>
      </c>
      <c r="E27" s="12">
        <v>11290242127</v>
      </c>
      <c r="G27" s="12">
        <v>6228717300</v>
      </c>
      <c r="I27" s="12">
        <v>0</v>
      </c>
      <c r="J27" s="12">
        <v>0</v>
      </c>
      <c r="L27" s="12">
        <v>2000000</v>
      </c>
      <c r="M27" s="12">
        <v>6797314006</v>
      </c>
    </row>
    <row r="28" spans="1:23" x14ac:dyDescent="0.25">
      <c r="A28" s="4" t="s">
        <v>34</v>
      </c>
      <c r="C28" s="12">
        <v>9422301</v>
      </c>
      <c r="E28" s="12">
        <v>65291190904</v>
      </c>
      <c r="G28" s="12">
        <v>53855870277</v>
      </c>
      <c r="N28" s="12"/>
      <c r="O28" s="12">
        <v>9422301</v>
      </c>
      <c r="Q28" s="12">
        <v>5990</v>
      </c>
      <c r="S28" s="12">
        <v>65291190904</v>
      </c>
      <c r="U28" s="12">
        <v>56103767471</v>
      </c>
      <c r="W28" s="6">
        <v>1.8678036448529171E-2</v>
      </c>
    </row>
    <row r="29" spans="1:23" ht="37.5" x14ac:dyDescent="0.25">
      <c r="A29" s="4" t="s">
        <v>35</v>
      </c>
      <c r="C29" s="12">
        <v>4540000</v>
      </c>
      <c r="E29" s="12">
        <v>12016777123</v>
      </c>
      <c r="G29" s="12">
        <v>13733019441</v>
      </c>
      <c r="N29" s="12"/>
      <c r="O29" s="12">
        <v>4540000</v>
      </c>
      <c r="Q29" s="12">
        <v>2911</v>
      </c>
      <c r="S29" s="12">
        <v>12016777123</v>
      </c>
      <c r="U29" s="12">
        <v>13137305157</v>
      </c>
      <c r="W29" s="6">
        <v>4.3736646506802338E-3</v>
      </c>
    </row>
    <row r="30" spans="1:23" x14ac:dyDescent="0.25">
      <c r="A30" s="4" t="s">
        <v>36</v>
      </c>
      <c r="C30" s="12">
        <v>14300000</v>
      </c>
      <c r="E30" s="12">
        <v>44291128422</v>
      </c>
      <c r="G30" s="12">
        <v>30618926910</v>
      </c>
      <c r="N30" s="12"/>
      <c r="O30" s="12">
        <v>14300000</v>
      </c>
      <c r="Q30" s="12">
        <v>2459</v>
      </c>
      <c r="S30" s="12">
        <v>44291128422</v>
      </c>
      <c r="U30" s="12">
        <v>34954475985</v>
      </c>
      <c r="W30" s="6">
        <v>1.1637025567392446E-2</v>
      </c>
    </row>
    <row r="31" spans="1:23" x14ac:dyDescent="0.25">
      <c r="A31" s="4" t="s">
        <v>37</v>
      </c>
      <c r="H31" s="12"/>
      <c r="I31" s="12">
        <v>8682057</v>
      </c>
      <c r="J31" s="12">
        <v>24601436373</v>
      </c>
      <c r="L31" s="12">
        <v>0</v>
      </c>
      <c r="M31" s="12">
        <v>0</v>
      </c>
      <c r="O31" s="12">
        <v>8682057</v>
      </c>
      <c r="Q31" s="12">
        <v>2827</v>
      </c>
      <c r="S31" s="12">
        <v>24601436373</v>
      </c>
      <c r="U31" s="12">
        <v>24398137297</v>
      </c>
      <c r="W31" s="6">
        <v>8.1226149018448872E-3</v>
      </c>
    </row>
    <row r="32" spans="1:23" x14ac:dyDescent="0.25">
      <c r="A32" s="4" t="s">
        <v>38</v>
      </c>
      <c r="C32" s="12">
        <v>1528378</v>
      </c>
      <c r="E32" s="12">
        <v>11682466528</v>
      </c>
      <c r="G32" s="12">
        <v>8842233758</v>
      </c>
      <c r="N32" s="12"/>
      <c r="O32" s="12">
        <v>1528378</v>
      </c>
      <c r="Q32" s="12">
        <v>6150</v>
      </c>
      <c r="S32" s="12">
        <v>11682466528</v>
      </c>
      <c r="U32" s="12">
        <v>9343597528</v>
      </c>
      <c r="W32" s="6">
        <v>3.1106655231055626E-3</v>
      </c>
    </row>
    <row r="33" spans="1:23" ht="37.5" x14ac:dyDescent="0.25">
      <c r="A33" s="4" t="s">
        <v>39</v>
      </c>
      <c r="C33" s="12">
        <v>6600000</v>
      </c>
      <c r="E33" s="12">
        <v>9314704766</v>
      </c>
      <c r="G33" s="12">
        <v>7597325340</v>
      </c>
      <c r="N33" s="12"/>
      <c r="O33" s="12">
        <v>6600000</v>
      </c>
      <c r="Q33" s="12">
        <v>1317</v>
      </c>
      <c r="S33" s="12">
        <v>9314704766</v>
      </c>
      <c r="U33" s="12">
        <v>8640481410</v>
      </c>
      <c r="W33" s="6">
        <v>2.8765844787917261E-3</v>
      </c>
    </row>
    <row r="34" spans="1:23" ht="37.5" x14ac:dyDescent="0.25">
      <c r="A34" s="4" t="s">
        <v>40</v>
      </c>
      <c r="C34" s="12">
        <v>3200077</v>
      </c>
      <c r="E34" s="12">
        <v>6788439552</v>
      </c>
      <c r="G34" s="12">
        <v>6314357536</v>
      </c>
      <c r="I34" s="12">
        <v>0</v>
      </c>
      <c r="J34" s="12">
        <v>0</v>
      </c>
      <c r="L34" s="12">
        <v>602359</v>
      </c>
      <c r="M34" s="12">
        <v>1262053651</v>
      </c>
      <c r="O34" s="12">
        <v>2597718</v>
      </c>
      <c r="Q34" s="12">
        <v>2071</v>
      </c>
      <c r="S34" s="12">
        <v>5510633530</v>
      </c>
      <c r="U34" s="12">
        <v>5347863728</v>
      </c>
      <c r="W34" s="6">
        <v>1.7804079500540304E-3</v>
      </c>
    </row>
    <row r="35" spans="1:23" x14ac:dyDescent="0.25">
      <c r="A35" s="4" t="s">
        <v>41</v>
      </c>
      <c r="C35" s="12">
        <v>5223966</v>
      </c>
      <c r="E35" s="12">
        <v>28406769077</v>
      </c>
      <c r="G35" s="12">
        <v>20148387601</v>
      </c>
      <c r="N35" s="12"/>
      <c r="O35" s="12">
        <v>5223966</v>
      </c>
      <c r="Q35" s="12">
        <v>4393</v>
      </c>
      <c r="S35" s="12">
        <v>28406769077</v>
      </c>
      <c r="U35" s="12">
        <v>22812336786</v>
      </c>
      <c r="W35" s="6">
        <v>7.5946710385407946E-3</v>
      </c>
    </row>
    <row r="36" spans="1:23" ht="37.5" x14ac:dyDescent="0.25">
      <c r="A36" s="4" t="s">
        <v>42</v>
      </c>
      <c r="C36" s="12">
        <v>1284582</v>
      </c>
      <c r="E36" s="12">
        <v>5700690154</v>
      </c>
      <c r="G36" s="12">
        <v>3397933979</v>
      </c>
      <c r="N36" s="12"/>
      <c r="O36" s="12">
        <v>1284582</v>
      </c>
      <c r="Q36" s="12">
        <v>3281</v>
      </c>
      <c r="S36" s="12">
        <v>5700690154</v>
      </c>
      <c r="U36" s="12">
        <v>4189635996</v>
      </c>
      <c r="W36" s="6">
        <v>1.3948113890891081E-3</v>
      </c>
    </row>
    <row r="37" spans="1:23" x14ac:dyDescent="0.25">
      <c r="A37" s="4" t="s">
        <v>43</v>
      </c>
      <c r="C37" s="12">
        <v>5970000</v>
      </c>
      <c r="E37" s="12">
        <v>85201756720</v>
      </c>
      <c r="G37" s="12">
        <v>106523889075</v>
      </c>
      <c r="N37" s="12"/>
      <c r="O37" s="12">
        <v>5970000</v>
      </c>
      <c r="Q37" s="12">
        <v>20860</v>
      </c>
      <c r="S37" s="12">
        <v>85201756720</v>
      </c>
      <c r="U37" s="12">
        <v>123793221510</v>
      </c>
      <c r="W37" s="6">
        <v>4.1213173511739788E-2</v>
      </c>
    </row>
    <row r="38" spans="1:23" ht="37.5" x14ac:dyDescent="0.25">
      <c r="A38" s="4" t="s">
        <v>44</v>
      </c>
      <c r="C38" s="12">
        <v>344439</v>
      </c>
      <c r="E38" s="12">
        <v>4921809937</v>
      </c>
      <c r="G38" s="12">
        <v>8005068566</v>
      </c>
      <c r="N38" s="12"/>
      <c r="O38" s="12">
        <v>344439</v>
      </c>
      <c r="Q38" s="12">
        <v>27420</v>
      </c>
      <c r="S38" s="12">
        <v>4921809937</v>
      </c>
      <c r="U38" s="12">
        <v>9388322502</v>
      </c>
      <c r="W38" s="6">
        <v>3.1255553376793046E-3</v>
      </c>
    </row>
    <row r="39" spans="1:23" x14ac:dyDescent="0.25">
      <c r="A39" s="4" t="s">
        <v>45</v>
      </c>
      <c r="C39" s="12">
        <v>4563157</v>
      </c>
      <c r="E39" s="12">
        <v>101677158718</v>
      </c>
      <c r="G39" s="12">
        <v>91854125871</v>
      </c>
      <c r="N39" s="12"/>
      <c r="O39" s="12">
        <v>4563157</v>
      </c>
      <c r="Q39" s="12">
        <v>24290</v>
      </c>
      <c r="S39" s="12">
        <v>101677158718</v>
      </c>
      <c r="U39" s="12">
        <v>110179590983</v>
      </c>
      <c r="W39" s="6">
        <v>3.668093087203559E-2</v>
      </c>
    </row>
    <row r="40" spans="1:23" x14ac:dyDescent="0.25">
      <c r="A40" s="4" t="s">
        <v>46</v>
      </c>
      <c r="C40" s="12">
        <v>831000</v>
      </c>
      <c r="E40" s="12">
        <v>25491530424</v>
      </c>
      <c r="G40" s="12">
        <v>21915253741</v>
      </c>
      <c r="N40" s="12"/>
      <c r="O40" s="12">
        <v>831000</v>
      </c>
      <c r="Q40" s="12">
        <v>28110</v>
      </c>
      <c r="S40" s="12">
        <v>25491530424</v>
      </c>
      <c r="U40" s="12">
        <v>23220421510</v>
      </c>
      <c r="W40" s="6">
        <v>7.730530387966836E-3</v>
      </c>
    </row>
    <row r="41" spans="1:23" x14ac:dyDescent="0.25">
      <c r="A41" s="4" t="s">
        <v>47</v>
      </c>
      <c r="C41" s="12">
        <v>75178</v>
      </c>
      <c r="E41" s="12">
        <v>18530247824</v>
      </c>
      <c r="G41" s="12">
        <v>17172365462</v>
      </c>
      <c r="I41" s="12">
        <v>17773</v>
      </c>
      <c r="J41" s="12">
        <v>4902540915</v>
      </c>
      <c r="L41" s="12">
        <v>0</v>
      </c>
      <c r="M41" s="12">
        <v>0</v>
      </c>
      <c r="O41" s="12">
        <v>92951</v>
      </c>
      <c r="Q41" s="12">
        <v>279180</v>
      </c>
      <c r="S41" s="12">
        <v>23432788739</v>
      </c>
      <c r="U41" s="12">
        <v>25795657322</v>
      </c>
      <c r="W41" s="6">
        <v>8.5878765258167889E-3</v>
      </c>
    </row>
    <row r="42" spans="1:23" ht="37.5" x14ac:dyDescent="0.25">
      <c r="A42" s="4" t="s">
        <v>48</v>
      </c>
      <c r="C42" s="12">
        <v>500000</v>
      </c>
      <c r="E42" s="12">
        <v>20004631832</v>
      </c>
      <c r="G42" s="12">
        <v>14294439000</v>
      </c>
      <c r="N42" s="12"/>
      <c r="O42" s="12">
        <v>500000</v>
      </c>
      <c r="Q42" s="12">
        <v>34480</v>
      </c>
      <c r="S42" s="12">
        <v>20004631832</v>
      </c>
      <c r="U42" s="12">
        <v>17137422000</v>
      </c>
      <c r="W42" s="6">
        <v>5.7053814240778352E-3</v>
      </c>
    </row>
    <row r="43" spans="1:23" x14ac:dyDescent="0.25">
      <c r="A43" s="4" t="s">
        <v>49</v>
      </c>
      <c r="C43" s="12">
        <v>200000</v>
      </c>
      <c r="E43" s="12">
        <v>5374983339</v>
      </c>
      <c r="G43" s="12">
        <v>4501058400</v>
      </c>
      <c r="I43" s="12">
        <v>0</v>
      </c>
      <c r="J43" s="12">
        <v>0</v>
      </c>
      <c r="L43" s="12">
        <v>200000</v>
      </c>
      <c r="M43" s="12">
        <v>5251919942</v>
      </c>
    </row>
    <row r="44" spans="1:23" ht="37.5" x14ac:dyDescent="0.25">
      <c r="A44" s="4" t="s">
        <v>50</v>
      </c>
      <c r="C44" s="12">
        <v>2100000</v>
      </c>
      <c r="E44" s="12">
        <v>14280174602</v>
      </c>
      <c r="G44" s="12">
        <v>9823798530</v>
      </c>
      <c r="N44" s="12"/>
      <c r="O44" s="12">
        <v>2100000</v>
      </c>
      <c r="Q44" s="12">
        <v>5530</v>
      </c>
      <c r="S44" s="12">
        <v>14280174602</v>
      </c>
      <c r="U44" s="12">
        <v>11543902650</v>
      </c>
      <c r="W44" s="6">
        <v>3.8431899349081148E-3</v>
      </c>
    </row>
    <row r="45" spans="1:23" ht="37.5" x14ac:dyDescent="0.25">
      <c r="A45" s="4" t="s">
        <v>51</v>
      </c>
      <c r="C45" s="12">
        <v>3015000</v>
      </c>
      <c r="E45" s="12">
        <v>21553555916</v>
      </c>
      <c r="G45" s="12">
        <v>17922423285</v>
      </c>
      <c r="N45" s="12"/>
      <c r="O45" s="12">
        <v>3015000</v>
      </c>
      <c r="Q45" s="12">
        <v>6500</v>
      </c>
      <c r="S45" s="12">
        <v>21553555916</v>
      </c>
      <c r="U45" s="12">
        <v>19480894875</v>
      </c>
      <c r="W45" s="6">
        <v>6.4855691681186415E-3</v>
      </c>
    </row>
    <row r="46" spans="1:23" ht="37.5" x14ac:dyDescent="0.25">
      <c r="A46" s="4" t="s">
        <v>52</v>
      </c>
      <c r="C46" s="12">
        <v>2222222</v>
      </c>
      <c r="E46" s="12">
        <v>11483167202</v>
      </c>
      <c r="G46" s="12">
        <v>19262478074</v>
      </c>
      <c r="N46" s="12"/>
      <c r="O46" s="12">
        <v>2222222</v>
      </c>
      <c r="Q46" s="12">
        <v>9740</v>
      </c>
      <c r="S46" s="12">
        <v>11483167202</v>
      </c>
      <c r="U46" s="12">
        <v>21515657848</v>
      </c>
      <c r="W46" s="6">
        <v>7.162981375658118E-3</v>
      </c>
    </row>
    <row r="47" spans="1:23" x14ac:dyDescent="0.25">
      <c r="A47" s="4" t="s">
        <v>53</v>
      </c>
      <c r="C47" s="12">
        <v>225581</v>
      </c>
      <c r="E47" s="12">
        <v>12947590194</v>
      </c>
      <c r="G47" s="12">
        <v>9844083015</v>
      </c>
      <c r="I47" s="12">
        <v>0</v>
      </c>
      <c r="J47" s="12">
        <v>0</v>
      </c>
      <c r="L47" s="12">
        <v>225581</v>
      </c>
      <c r="M47" s="12">
        <v>9644753275</v>
      </c>
    </row>
    <row r="48" spans="1:23" ht="37.5" x14ac:dyDescent="0.25">
      <c r="A48" s="4" t="s">
        <v>54</v>
      </c>
      <c r="C48" s="12">
        <v>21592996</v>
      </c>
      <c r="E48" s="12">
        <v>78954537630</v>
      </c>
      <c r="G48" s="12">
        <v>84033586693</v>
      </c>
      <c r="N48" s="12"/>
      <c r="O48" s="12">
        <v>21592996</v>
      </c>
      <c r="Q48" s="12">
        <v>4284</v>
      </c>
      <c r="S48" s="12">
        <v>78954537630</v>
      </c>
      <c r="U48" s="12">
        <v>91953993715</v>
      </c>
      <c r="W48" s="6">
        <v>3.0613274716076375E-2</v>
      </c>
    </row>
    <row r="49" spans="1:23" ht="37.5" x14ac:dyDescent="0.25">
      <c r="A49" s="4" t="s">
        <v>55</v>
      </c>
      <c r="C49" s="12">
        <v>270000</v>
      </c>
      <c r="E49" s="12">
        <v>2183080396</v>
      </c>
      <c r="G49" s="12">
        <v>2021003055</v>
      </c>
      <c r="I49" s="12">
        <v>0</v>
      </c>
      <c r="J49" s="12">
        <v>0</v>
      </c>
      <c r="L49" s="12">
        <v>270000</v>
      </c>
      <c r="M49" s="12">
        <v>2147771937</v>
      </c>
    </row>
    <row r="50" spans="1:23" ht="37.5" x14ac:dyDescent="0.25">
      <c r="A50" s="4" t="s">
        <v>56</v>
      </c>
      <c r="C50" s="12">
        <v>2900000</v>
      </c>
      <c r="E50" s="12">
        <v>12159312128</v>
      </c>
      <c r="G50" s="12">
        <v>33728116500</v>
      </c>
      <c r="N50" s="12"/>
      <c r="O50" s="12">
        <v>2900000</v>
      </c>
      <c r="Q50" s="12">
        <v>11790</v>
      </c>
      <c r="S50" s="12">
        <v>12159312128</v>
      </c>
      <c r="U50" s="12">
        <v>33987563550</v>
      </c>
      <c r="W50" s="6">
        <v>1.1315121593424899E-2</v>
      </c>
    </row>
    <row r="51" spans="1:23" x14ac:dyDescent="0.25">
      <c r="A51" s="4" t="s">
        <v>57</v>
      </c>
      <c r="C51" s="12">
        <v>2536000</v>
      </c>
      <c r="E51" s="12">
        <v>11006323511</v>
      </c>
      <c r="G51" s="12">
        <v>67661245872</v>
      </c>
      <c r="N51" s="12"/>
      <c r="O51" s="12">
        <v>2536000</v>
      </c>
      <c r="Q51" s="12">
        <v>30080</v>
      </c>
      <c r="S51" s="12">
        <v>11006323511</v>
      </c>
      <c r="U51" s="12">
        <v>75828996864</v>
      </c>
      <c r="W51" s="6">
        <v>2.5244949334521961E-2</v>
      </c>
    </row>
    <row r="52" spans="1:23" x14ac:dyDescent="0.25">
      <c r="A52" s="4" t="s">
        <v>58</v>
      </c>
      <c r="C52" s="12">
        <v>633663</v>
      </c>
      <c r="E52" s="12">
        <v>5506521588</v>
      </c>
      <c r="G52" s="12">
        <v>4932059881</v>
      </c>
      <c r="N52" s="12"/>
      <c r="O52" s="12">
        <v>633663</v>
      </c>
      <c r="Q52" s="12">
        <v>7910</v>
      </c>
      <c r="S52" s="12">
        <v>5506521588</v>
      </c>
      <c r="U52" s="12">
        <v>4982451298</v>
      </c>
      <c r="W52" s="6">
        <v>1.6587550380670849E-3</v>
      </c>
    </row>
    <row r="53" spans="1:23" x14ac:dyDescent="0.25">
      <c r="A53" s="4" t="s">
        <v>59</v>
      </c>
      <c r="C53" s="12">
        <v>600000</v>
      </c>
      <c r="E53" s="12">
        <v>8053305744</v>
      </c>
      <c r="G53" s="12">
        <v>7359946200</v>
      </c>
      <c r="N53" s="12"/>
      <c r="O53" s="12">
        <v>600000</v>
      </c>
      <c r="Q53" s="12">
        <v>14560</v>
      </c>
      <c r="S53" s="12">
        <v>8053305744</v>
      </c>
      <c r="U53" s="12">
        <v>8684020800</v>
      </c>
      <c r="W53" s="6">
        <v>2.8910795893702999E-3</v>
      </c>
    </row>
    <row r="54" spans="1:23" x14ac:dyDescent="0.25">
      <c r="A54" s="4" t="s">
        <v>60</v>
      </c>
      <c r="C54" s="12">
        <v>4974280</v>
      </c>
      <c r="E54" s="12">
        <v>38962698391</v>
      </c>
      <c r="G54" s="12">
        <v>34365547086</v>
      </c>
      <c r="N54" s="12"/>
      <c r="O54" s="12">
        <v>4974280</v>
      </c>
      <c r="Q54" s="12">
        <v>7400</v>
      </c>
      <c r="S54" s="12">
        <v>38962698391</v>
      </c>
      <c r="U54" s="12">
        <v>36590654452</v>
      </c>
      <c r="W54" s="6">
        <v>1.2181741233033285E-2</v>
      </c>
    </row>
    <row r="55" spans="1:23" x14ac:dyDescent="0.25">
      <c r="A55" s="4" t="s">
        <v>61</v>
      </c>
      <c r="C55" s="12">
        <v>394653</v>
      </c>
      <c r="E55" s="12">
        <v>3069186100</v>
      </c>
      <c r="G55" s="12">
        <v>2695134077</v>
      </c>
      <c r="I55" s="12">
        <v>0</v>
      </c>
      <c r="J55" s="12">
        <v>0</v>
      </c>
      <c r="L55" s="12">
        <v>394653</v>
      </c>
      <c r="M55" s="12">
        <v>3212433646</v>
      </c>
    </row>
    <row r="56" spans="1:23" x14ac:dyDescent="0.25">
      <c r="A56" s="4" t="s">
        <v>62</v>
      </c>
      <c r="C56" s="12">
        <v>2856444</v>
      </c>
      <c r="E56" s="12">
        <v>25081076013</v>
      </c>
      <c r="G56" s="12">
        <v>29757416698</v>
      </c>
      <c r="N56" s="12"/>
      <c r="O56" s="12">
        <v>2856444</v>
      </c>
      <c r="Q56" s="12">
        <v>11070</v>
      </c>
      <c r="S56" s="12">
        <v>25081076013</v>
      </c>
      <c r="U56" s="12">
        <v>31432691111</v>
      </c>
      <c r="W56" s="6">
        <v>1.0464554818891423E-2</v>
      </c>
    </row>
    <row r="57" spans="1:23" x14ac:dyDescent="0.25">
      <c r="A57" s="4" t="s">
        <v>63</v>
      </c>
      <c r="C57" s="12">
        <v>34769288</v>
      </c>
      <c r="E57" s="12">
        <v>23624967775</v>
      </c>
      <c r="G57" s="12">
        <v>172812053682</v>
      </c>
      <c r="N57" s="12"/>
      <c r="O57" s="12">
        <v>34769288</v>
      </c>
      <c r="Q57" s="12">
        <v>5590</v>
      </c>
      <c r="S57" s="12">
        <v>23624967775</v>
      </c>
      <c r="U57" s="12">
        <v>193203876016</v>
      </c>
      <c r="W57" s="6">
        <v>6.4321331719643923E-2</v>
      </c>
    </row>
    <row r="58" spans="1:23" x14ac:dyDescent="0.25">
      <c r="A58" s="4" t="s">
        <v>64</v>
      </c>
      <c r="C58" s="12">
        <v>164000</v>
      </c>
      <c r="E58" s="12">
        <v>24701106122</v>
      </c>
      <c r="G58" s="12">
        <v>21426270606</v>
      </c>
      <c r="N58" s="12"/>
      <c r="O58" s="12">
        <v>164000</v>
      </c>
      <c r="Q58" s="12">
        <v>155780</v>
      </c>
      <c r="S58" s="12">
        <v>24701106122</v>
      </c>
      <c r="U58" s="12">
        <v>25395909876</v>
      </c>
      <c r="W58" s="6">
        <v>8.4547928185514272E-3</v>
      </c>
    </row>
    <row r="59" spans="1:23" x14ac:dyDescent="0.25">
      <c r="A59" s="4" t="s">
        <v>65</v>
      </c>
      <c r="C59" s="12">
        <v>6345210</v>
      </c>
      <c r="E59" s="12">
        <v>61010823946</v>
      </c>
      <c r="G59" s="12">
        <v>49828902404</v>
      </c>
      <c r="I59" s="12">
        <v>403388</v>
      </c>
      <c r="J59" s="12">
        <v>3351135374</v>
      </c>
      <c r="L59" s="12">
        <v>0</v>
      </c>
      <c r="M59" s="12">
        <v>0</v>
      </c>
      <c r="O59" s="12">
        <v>6748598</v>
      </c>
      <c r="Q59" s="12">
        <v>9310</v>
      </c>
      <c r="S59" s="12">
        <v>64361959320</v>
      </c>
      <c r="U59" s="12">
        <v>62455612168</v>
      </c>
      <c r="W59" s="6">
        <v>2.0792689209188919E-2</v>
      </c>
    </row>
    <row r="60" spans="1:23" x14ac:dyDescent="0.25">
      <c r="A60" s="4" t="s">
        <v>66</v>
      </c>
      <c r="C60" s="12">
        <v>1300000</v>
      </c>
      <c r="E60" s="12">
        <v>17047695446</v>
      </c>
      <c r="G60" s="12">
        <v>11010097800</v>
      </c>
      <c r="N60" s="12"/>
      <c r="O60" s="12">
        <v>1300000</v>
      </c>
      <c r="Q60" s="12">
        <v>10130</v>
      </c>
      <c r="S60" s="12">
        <v>17047695446</v>
      </c>
      <c r="U60" s="12">
        <v>13090644450</v>
      </c>
      <c r="W60" s="6">
        <v>4.3581303929049308E-3</v>
      </c>
    </row>
    <row r="61" spans="1:23" x14ac:dyDescent="0.25">
      <c r="A61" s="4" t="s">
        <v>67</v>
      </c>
      <c r="C61" s="12">
        <v>28265468</v>
      </c>
      <c r="E61" s="12">
        <v>28818509780</v>
      </c>
      <c r="G61" s="12">
        <v>186565995410</v>
      </c>
      <c r="N61" s="12"/>
      <c r="O61" s="12">
        <v>28265468</v>
      </c>
      <c r="Q61" s="12">
        <v>7410</v>
      </c>
      <c r="S61" s="12">
        <v>28818509780</v>
      </c>
      <c r="U61" s="12">
        <v>208200907529</v>
      </c>
      <c r="W61" s="6">
        <v>6.9314135480360098E-2</v>
      </c>
    </row>
    <row r="62" spans="1:23" x14ac:dyDescent="0.25">
      <c r="A62" s="4" t="s">
        <v>68</v>
      </c>
      <c r="C62" s="12">
        <v>7541555</v>
      </c>
      <c r="E62" s="12">
        <v>104184135699</v>
      </c>
      <c r="G62" s="12">
        <v>89885226146</v>
      </c>
      <c r="N62" s="12"/>
      <c r="O62" s="12">
        <v>7541555</v>
      </c>
      <c r="Q62" s="12">
        <v>12760</v>
      </c>
      <c r="S62" s="12">
        <v>104184135699</v>
      </c>
      <c r="U62" s="12">
        <v>95657671861</v>
      </c>
      <c r="W62" s="6">
        <v>3.1846301276019374E-2</v>
      </c>
    </row>
    <row r="63" spans="1:23" x14ac:dyDescent="0.25">
      <c r="A63" s="4" t="s">
        <v>69</v>
      </c>
      <c r="C63" s="12">
        <v>20042105</v>
      </c>
      <c r="E63" s="12">
        <v>136020009925</v>
      </c>
      <c r="G63" s="12">
        <v>136870010245</v>
      </c>
      <c r="N63" s="12"/>
      <c r="O63" s="12">
        <v>20042105</v>
      </c>
      <c r="Q63" s="12">
        <v>8640</v>
      </c>
      <c r="S63" s="12">
        <v>136020009925</v>
      </c>
      <c r="U63" s="12">
        <v>172133462666</v>
      </c>
      <c r="W63" s="6">
        <v>5.7306580905622323E-2</v>
      </c>
    </row>
    <row r="64" spans="1:23" x14ac:dyDescent="0.25">
      <c r="A64" s="4" t="s">
        <v>70</v>
      </c>
      <c r="C64" s="12">
        <v>5650000</v>
      </c>
      <c r="E64" s="12">
        <v>79083952061</v>
      </c>
      <c r="G64" s="12">
        <v>52569340200</v>
      </c>
      <c r="N64" s="12"/>
      <c r="O64" s="12">
        <v>5650000</v>
      </c>
      <c r="Q64" s="12">
        <v>11880</v>
      </c>
      <c r="S64" s="12">
        <v>79083952061</v>
      </c>
      <c r="U64" s="12">
        <v>66722624100</v>
      </c>
      <c r="W64" s="6">
        <v>2.2213260553767544E-2</v>
      </c>
    </row>
    <row r="65" spans="1:23" x14ac:dyDescent="0.25">
      <c r="A65" s="4" t="s">
        <v>71</v>
      </c>
      <c r="C65" s="12">
        <v>10800000</v>
      </c>
      <c r="E65" s="12">
        <v>65055973061</v>
      </c>
      <c r="G65" s="12">
        <v>41933800440</v>
      </c>
      <c r="N65" s="12"/>
      <c r="O65" s="12">
        <v>10800000</v>
      </c>
      <c r="Q65" s="12">
        <v>4577</v>
      </c>
      <c r="S65" s="12">
        <v>65055973061</v>
      </c>
      <c r="U65" s="12">
        <v>49137481980</v>
      </c>
      <c r="W65" s="6">
        <v>1.6358824385292688E-2</v>
      </c>
    </row>
    <row r="66" spans="1:23" x14ac:dyDescent="0.25">
      <c r="A66" s="4" t="s">
        <v>72</v>
      </c>
      <c r="C66" s="12">
        <v>1200000</v>
      </c>
      <c r="E66" s="12">
        <v>8972318505</v>
      </c>
      <c r="G66" s="12">
        <v>8266519800</v>
      </c>
      <c r="I66" s="12">
        <v>0</v>
      </c>
      <c r="J66" s="12">
        <v>0</v>
      </c>
      <c r="L66" s="12">
        <v>220000</v>
      </c>
      <c r="M66" s="12">
        <v>1754299461</v>
      </c>
      <c r="O66" s="12">
        <v>980000</v>
      </c>
      <c r="Q66" s="12">
        <v>7820</v>
      </c>
      <c r="S66" s="12">
        <v>7327393446</v>
      </c>
      <c r="U66" s="12">
        <v>7618001580</v>
      </c>
      <c r="W66" s="6">
        <v>2.5361810372136252E-3</v>
      </c>
    </row>
    <row r="67" spans="1:23" x14ac:dyDescent="0.25">
      <c r="A67" s="4" t="s">
        <v>73</v>
      </c>
      <c r="C67" s="12">
        <v>3725173</v>
      </c>
      <c r="E67" s="12">
        <v>27601929167</v>
      </c>
      <c r="G67" s="12">
        <v>24513914421</v>
      </c>
      <c r="N67" s="12"/>
      <c r="O67" s="12">
        <v>3725173</v>
      </c>
      <c r="Q67" s="12">
        <v>6830</v>
      </c>
      <c r="S67" s="12">
        <v>27601929167</v>
      </c>
      <c r="U67" s="12">
        <v>25291546147</v>
      </c>
      <c r="W67" s="6">
        <v>8.420048101359769E-3</v>
      </c>
    </row>
    <row r="68" spans="1:23" x14ac:dyDescent="0.25">
      <c r="A68" s="4" t="s">
        <v>74</v>
      </c>
      <c r="C68" s="12">
        <v>447572</v>
      </c>
      <c r="E68" s="12">
        <v>27845808469</v>
      </c>
      <c r="G68" s="12">
        <v>25083966409</v>
      </c>
      <c r="N68" s="12"/>
      <c r="O68" s="12">
        <v>447572</v>
      </c>
      <c r="Q68" s="12">
        <v>58780</v>
      </c>
      <c r="S68" s="12">
        <v>27845808469</v>
      </c>
      <c r="U68" s="12">
        <v>26151747881</v>
      </c>
      <c r="W68" s="6">
        <v>8.7064260054647829E-3</v>
      </c>
    </row>
    <row r="69" spans="1:23" x14ac:dyDescent="0.25">
      <c r="A69" s="4" t="s">
        <v>75</v>
      </c>
      <c r="C69" s="12">
        <v>630116</v>
      </c>
      <c r="E69" s="12">
        <v>18241492430</v>
      </c>
      <c r="G69" s="12">
        <v>22868652226</v>
      </c>
      <c r="N69" s="12"/>
      <c r="O69" s="12">
        <v>630116</v>
      </c>
      <c r="Q69" s="12">
        <v>40310</v>
      </c>
      <c r="S69" s="12">
        <v>18241492430</v>
      </c>
      <c r="U69" s="12">
        <v>25248846103</v>
      </c>
      <c r="W69" s="6">
        <v>8.4058324254054229E-3</v>
      </c>
    </row>
    <row r="70" spans="1:23" x14ac:dyDescent="0.25">
      <c r="A70" s="4" t="s">
        <v>76</v>
      </c>
      <c r="C70" s="12">
        <v>276932</v>
      </c>
      <c r="E70" s="12">
        <v>7821770088</v>
      </c>
      <c r="G70" s="12">
        <v>10433273249</v>
      </c>
      <c r="I70" s="12">
        <v>30000</v>
      </c>
      <c r="J70" s="12">
        <v>1145975383</v>
      </c>
      <c r="L70" s="12">
        <v>0</v>
      </c>
      <c r="M70" s="12">
        <v>0</v>
      </c>
      <c r="O70" s="12">
        <v>306932</v>
      </c>
      <c r="Q70" s="12">
        <v>39650</v>
      </c>
      <c r="S70" s="12">
        <v>8967745471</v>
      </c>
      <c r="U70" s="12">
        <v>12097443170</v>
      </c>
      <c r="W70" s="6">
        <v>4.0274743506319259E-3</v>
      </c>
    </row>
    <row r="71" spans="1:23" x14ac:dyDescent="0.25">
      <c r="A71" s="4" t="s">
        <v>77</v>
      </c>
      <c r="C71" s="12">
        <v>1897609</v>
      </c>
      <c r="E71" s="12">
        <v>34844767619</v>
      </c>
      <c r="G71" s="12">
        <v>27162982461</v>
      </c>
      <c r="N71" s="12"/>
      <c r="O71" s="12">
        <v>1897609</v>
      </c>
      <c r="Q71" s="12">
        <v>15040</v>
      </c>
      <c r="S71" s="12">
        <v>34844767619</v>
      </c>
      <c r="U71" s="12">
        <v>28370226126</v>
      </c>
      <c r="W71" s="6">
        <v>9.4450006037178798E-3</v>
      </c>
    </row>
    <row r="72" spans="1:23" x14ac:dyDescent="0.25">
      <c r="A72" s="4" t="s">
        <v>78</v>
      </c>
      <c r="C72" s="12">
        <v>125000</v>
      </c>
      <c r="E72" s="12">
        <v>2944352912</v>
      </c>
      <c r="G72" s="12">
        <v>2729909812</v>
      </c>
      <c r="I72" s="12">
        <v>0</v>
      </c>
      <c r="J72" s="12">
        <v>0</v>
      </c>
      <c r="L72" s="12">
        <v>125000</v>
      </c>
      <c r="M72" s="12">
        <v>3240799307</v>
      </c>
    </row>
    <row r="73" spans="1:23" x14ac:dyDescent="0.25">
      <c r="A73" s="4" t="s">
        <v>79</v>
      </c>
      <c r="C73" s="12">
        <v>1099665</v>
      </c>
      <c r="E73" s="12">
        <v>36363673826</v>
      </c>
      <c r="G73" s="12">
        <v>130606215754</v>
      </c>
      <c r="N73" s="12"/>
      <c r="O73" s="12">
        <v>1099665</v>
      </c>
      <c r="Q73" s="12">
        <v>140540</v>
      </c>
      <c r="S73" s="12">
        <v>36363673826</v>
      </c>
      <c r="U73" s="12">
        <v>153627364931</v>
      </c>
      <c r="W73" s="6">
        <v>5.1145540683269285E-2</v>
      </c>
    </row>
    <row r="74" spans="1:23" x14ac:dyDescent="0.25">
      <c r="A74" s="4" t="s">
        <v>80</v>
      </c>
      <c r="C74" s="12">
        <v>787221</v>
      </c>
      <c r="E74" s="12">
        <v>71705434830</v>
      </c>
      <c r="G74" s="12">
        <v>110087310091</v>
      </c>
      <c r="N74" s="12"/>
      <c r="O74" s="12">
        <v>787221</v>
      </c>
      <c r="Q74" s="12">
        <v>169060</v>
      </c>
      <c r="S74" s="12">
        <v>71705434830</v>
      </c>
      <c r="U74" s="12">
        <v>132295711146</v>
      </c>
      <c r="W74" s="6">
        <v>4.4043817842471022E-2</v>
      </c>
    </row>
    <row r="75" spans="1:23" x14ac:dyDescent="0.25">
      <c r="A75" s="4" t="s">
        <v>81</v>
      </c>
      <c r="C75" s="12">
        <v>914746</v>
      </c>
      <c r="E75" s="12">
        <v>14703933487</v>
      </c>
      <c r="G75" s="12">
        <v>16431109932</v>
      </c>
      <c r="N75" s="12"/>
      <c r="O75" s="12">
        <v>914746</v>
      </c>
      <c r="Q75" s="12">
        <v>17610</v>
      </c>
      <c r="S75" s="12">
        <v>14703933487</v>
      </c>
      <c r="U75" s="12">
        <v>16012830431</v>
      </c>
      <c r="W75" s="6">
        <v>5.330982996621993E-3</v>
      </c>
    </row>
    <row r="76" spans="1:23" x14ac:dyDescent="0.25">
      <c r="A76" s="4" t="s">
        <v>82</v>
      </c>
      <c r="C76" s="12">
        <v>5291577</v>
      </c>
      <c r="E76" s="12">
        <v>106854573971</v>
      </c>
      <c r="G76" s="12">
        <v>101256773249</v>
      </c>
      <c r="N76" s="12"/>
      <c r="O76" s="12">
        <v>5291577</v>
      </c>
      <c r="Q76" s="12">
        <v>18770</v>
      </c>
      <c r="S76" s="12">
        <v>106854573971</v>
      </c>
      <c r="U76" s="12">
        <v>98731929033</v>
      </c>
      <c r="W76" s="6">
        <v>3.2869781339821665E-2</v>
      </c>
    </row>
    <row r="77" spans="1:23" x14ac:dyDescent="0.25">
      <c r="A77" s="4" t="s">
        <v>83</v>
      </c>
      <c r="C77" s="12">
        <v>700000</v>
      </c>
      <c r="E77" s="12">
        <v>7677944712</v>
      </c>
      <c r="G77" s="12">
        <v>3924509400</v>
      </c>
      <c r="I77" s="12">
        <v>0</v>
      </c>
      <c r="J77" s="12">
        <v>0</v>
      </c>
      <c r="L77" s="12">
        <v>700000</v>
      </c>
      <c r="M77" s="12">
        <v>4173966291</v>
      </c>
    </row>
    <row r="78" spans="1:23" ht="37.5" x14ac:dyDescent="0.25">
      <c r="A78" s="4" t="s">
        <v>84</v>
      </c>
      <c r="C78" s="12">
        <v>8502170</v>
      </c>
      <c r="E78" s="12">
        <v>22635523238</v>
      </c>
      <c r="G78" s="12">
        <v>15736845849</v>
      </c>
      <c r="N78" s="12"/>
      <c r="O78" s="12">
        <v>8502170</v>
      </c>
      <c r="Q78" s="12">
        <v>2001</v>
      </c>
      <c r="S78" s="12">
        <v>22635523238</v>
      </c>
      <c r="U78" s="12">
        <v>16911615759</v>
      </c>
      <c r="W78" s="6">
        <v>5.6302061303351563E-3</v>
      </c>
    </row>
    <row r="79" spans="1:23" ht="56.25" x14ac:dyDescent="0.25">
      <c r="A79" s="4" t="s">
        <v>85</v>
      </c>
      <c r="C79" s="12">
        <v>0</v>
      </c>
      <c r="E79" s="12">
        <v>571</v>
      </c>
      <c r="G79" s="12">
        <v>571</v>
      </c>
      <c r="N79" s="12"/>
      <c r="O79" s="12">
        <v>0</v>
      </c>
      <c r="Q79" s="12">
        <v>6020</v>
      </c>
      <c r="S79" s="12">
        <v>571</v>
      </c>
      <c r="U79" s="12">
        <v>571</v>
      </c>
      <c r="W79" s="6">
        <v>1.9009701652608214E-10</v>
      </c>
    </row>
    <row r="80" spans="1:23" ht="37.5" x14ac:dyDescent="0.25">
      <c r="A80" s="4" t="s">
        <v>86</v>
      </c>
      <c r="C80" s="12">
        <v>1367223</v>
      </c>
      <c r="E80" s="12">
        <v>6907864129</v>
      </c>
      <c r="G80" s="12">
        <v>10070842252</v>
      </c>
      <c r="I80" s="12">
        <v>0</v>
      </c>
      <c r="J80" s="12">
        <v>0</v>
      </c>
      <c r="L80" s="12">
        <v>1367223</v>
      </c>
      <c r="M80" s="12">
        <v>10430302664</v>
      </c>
    </row>
    <row r="81" spans="1:23" x14ac:dyDescent="0.25">
      <c r="A81" s="4" t="s">
        <v>87</v>
      </c>
      <c r="C81" s="12">
        <v>4679563</v>
      </c>
      <c r="E81" s="12">
        <v>43899981924</v>
      </c>
      <c r="G81" s="12">
        <v>43121440693</v>
      </c>
      <c r="N81" s="12"/>
      <c r="O81" s="12">
        <v>4679563</v>
      </c>
      <c r="Q81" s="12">
        <v>9920</v>
      </c>
      <c r="S81" s="12">
        <v>43899981924</v>
      </c>
      <c r="U81" s="12">
        <v>46145058433</v>
      </c>
      <c r="W81" s="6">
        <v>1.5362588328432623E-2</v>
      </c>
    </row>
    <row r="82" spans="1:23" x14ac:dyDescent="0.25">
      <c r="A82" s="7" t="s">
        <v>88</v>
      </c>
      <c r="C82" s="13">
        <f>SUM(C11:$C$81)</f>
        <v>405687988</v>
      </c>
      <c r="E82" s="13">
        <f>SUM(E11:$E$81)</f>
        <v>1901412882642</v>
      </c>
      <c r="G82" s="13">
        <f>SUM(G11:$G$81)</f>
        <v>2644328410342</v>
      </c>
      <c r="I82" s="13">
        <f>SUM(I11:$I$81)</f>
        <v>9133218</v>
      </c>
      <c r="J82" s="13">
        <f>SUM(J11:$J$81)</f>
        <v>34001088045</v>
      </c>
      <c r="L82" s="13">
        <f>SUM(L11:$L$81)</f>
        <v>7826203</v>
      </c>
      <c r="M82" s="13">
        <f>SUM(M11:$M$81)</f>
        <v>65887006647</v>
      </c>
      <c r="O82" s="13">
        <f>SUM(O11:$O$81)</f>
        <v>406995003</v>
      </c>
      <c r="Q82" s="13">
        <f>SUM(Q11:$Q$81)</f>
        <v>1348246</v>
      </c>
      <c r="S82" s="13">
        <f>SUM(S11:$S$81)</f>
        <v>1864048145077</v>
      </c>
      <c r="U82" s="13">
        <f>SUM(U11:$U$81)</f>
        <v>2909872202938</v>
      </c>
      <c r="W82" s="8">
        <f>SUM(W11:$W$81)</f>
        <v>0.96875310726916297</v>
      </c>
    </row>
    <row r="83" spans="1:23" x14ac:dyDescent="0.25">
      <c r="C83" s="14"/>
      <c r="E83" s="14"/>
      <c r="G83" s="14"/>
      <c r="I83" s="14"/>
      <c r="J83" s="14"/>
      <c r="L83" s="14"/>
      <c r="M83" s="14"/>
      <c r="O83" s="14"/>
      <c r="Q83" s="14"/>
      <c r="S83" s="14"/>
      <c r="U83" s="14"/>
      <c r="W83" s="9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Q1"/>
    </sheetView>
  </sheetViews>
  <sheetFormatPr defaultRowHeight="18.75" x14ac:dyDescent="0.25"/>
  <cols>
    <col min="1" max="1" width="17" style="2" customWidth="1"/>
    <col min="2" max="2" width="1.42578125" style="2" customWidth="1"/>
    <col min="3" max="3" width="14.140625" style="2" customWidth="1"/>
    <col min="4" max="4" width="1.42578125" style="2" customWidth="1"/>
    <col min="5" max="5" width="14.140625" style="2" customWidth="1"/>
    <col min="6" max="6" width="1.42578125" style="2" customWidth="1"/>
    <col min="7" max="7" width="14.140625" style="2" customWidth="1"/>
    <col min="8" max="8" width="1.42578125" style="2" customWidth="1"/>
    <col min="9" max="9" width="14.140625" style="2" customWidth="1"/>
    <col min="10" max="10" width="1.42578125" style="2" customWidth="1"/>
    <col min="11" max="11" width="14.140625" style="2" customWidth="1"/>
    <col min="12" max="12" width="1.42578125" style="2" customWidth="1"/>
    <col min="13" max="13" width="14.140625" style="2" customWidth="1"/>
    <col min="14" max="14" width="1.42578125" style="2" customWidth="1"/>
    <col min="15" max="15" width="14.140625" style="2" customWidth="1"/>
    <col min="16" max="16" width="1.42578125" style="2" customWidth="1"/>
    <col min="17" max="17" width="14.140625" style="2" customWidth="1"/>
    <col min="18" max="16384" width="9.140625" style="2"/>
  </cols>
  <sheetData>
    <row r="1" spans="1:17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25">
      <c r="A5" s="38" t="s">
        <v>89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25">
      <c r="C7" s="27" t="s">
        <v>5</v>
      </c>
      <c r="D7" s="28"/>
      <c r="E7" s="28"/>
      <c r="F7" s="28"/>
      <c r="G7" s="28"/>
      <c r="H7" s="28"/>
      <c r="I7" s="28"/>
      <c r="K7" s="27" t="s">
        <v>7</v>
      </c>
      <c r="L7" s="28"/>
      <c r="M7" s="28"/>
      <c r="N7" s="28"/>
      <c r="O7" s="28"/>
      <c r="P7" s="28"/>
      <c r="Q7" s="28"/>
    </row>
    <row r="8" spans="1:17" ht="21" x14ac:dyDescent="0.25">
      <c r="A8" s="15" t="s">
        <v>90</v>
      </c>
      <c r="C8" s="15" t="s">
        <v>91</v>
      </c>
      <c r="E8" s="15" t="s">
        <v>92</v>
      </c>
      <c r="G8" s="15" t="s">
        <v>93</v>
      </c>
      <c r="I8" s="15" t="s">
        <v>94</v>
      </c>
      <c r="K8" s="15" t="s">
        <v>91</v>
      </c>
      <c r="M8" s="15" t="s">
        <v>92</v>
      </c>
      <c r="O8" s="15" t="s">
        <v>93</v>
      </c>
      <c r="Q8" s="15" t="s">
        <v>94</v>
      </c>
    </row>
    <row r="9" spans="1:17" x14ac:dyDescent="0.25">
      <c r="A9" s="7" t="s">
        <v>88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x14ac:dyDescent="0.25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J16" sqref="J16"/>
    </sheetView>
  </sheetViews>
  <sheetFormatPr defaultRowHeight="18.75" x14ac:dyDescent="0.25"/>
  <cols>
    <col min="1" max="1" width="17" style="2" customWidth="1"/>
    <col min="2" max="2" width="1.42578125" style="2" customWidth="1"/>
    <col min="3" max="3" width="8.5703125" style="2" customWidth="1"/>
    <col min="4" max="4" width="1.42578125" style="2" customWidth="1"/>
    <col min="5" max="5" width="11.425781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0" width="1.42578125" style="2" customWidth="1"/>
    <col min="11" max="11" width="7.140625" style="2" customWidth="1"/>
    <col min="12" max="12" width="1.42578125" style="2" customWidth="1"/>
    <col min="13" max="13" width="7.140625" style="2" customWidth="1"/>
    <col min="14" max="14" width="1.42578125" style="2" customWidth="1"/>
    <col min="15" max="15" width="11.42578125" style="2" customWidth="1"/>
    <col min="16" max="16" width="1.42578125" style="2" customWidth="1"/>
    <col min="17" max="17" width="18.42578125" style="2" customWidth="1"/>
    <col min="18" max="18" width="1.42578125" style="2" customWidth="1"/>
    <col min="19" max="19" width="18.42578125" style="2" customWidth="1"/>
    <col min="20" max="20" width="1.42578125" style="2" customWidth="1"/>
    <col min="21" max="21" width="11.42578125" style="2" customWidth="1"/>
    <col min="22" max="22" width="18.42578125" style="2" customWidth="1"/>
    <col min="23" max="23" width="1.42578125" style="2" customWidth="1"/>
    <col min="24" max="24" width="11.42578125" style="2" customWidth="1"/>
    <col min="25" max="25" width="18.42578125" style="2" customWidth="1"/>
    <col min="26" max="26" width="1.42578125" style="2" customWidth="1"/>
    <col min="27" max="27" width="11.42578125" style="2" customWidth="1"/>
    <col min="28" max="28" width="1.42578125" style="2" customWidth="1"/>
    <col min="29" max="29" width="11.42578125" style="2" customWidth="1"/>
    <col min="30" max="30" width="1.42578125" style="2" customWidth="1"/>
    <col min="31" max="31" width="18.42578125" style="2" customWidth="1"/>
    <col min="32" max="32" width="1.42578125" style="2" customWidth="1"/>
    <col min="33" max="33" width="18.42578125" style="2" customWidth="1"/>
    <col min="34" max="34" width="1.42578125" style="2" customWidth="1"/>
    <col min="35" max="35" width="8.5703125" style="2" customWidth="1"/>
    <col min="36" max="16384" width="9.140625" style="2"/>
  </cols>
  <sheetData>
    <row r="1" spans="1:35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</row>
    <row r="5" spans="1:35" ht="21" x14ac:dyDescent="0.25">
      <c r="A5" s="38" t="s">
        <v>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7" spans="1:35" ht="21" x14ac:dyDescent="0.25">
      <c r="C7" s="27" t="s">
        <v>96</v>
      </c>
      <c r="D7" s="28"/>
      <c r="E7" s="28"/>
      <c r="F7" s="28"/>
      <c r="G7" s="28"/>
      <c r="H7" s="28"/>
      <c r="I7" s="28"/>
      <c r="J7" s="28"/>
      <c r="K7" s="28"/>
      <c r="L7" s="28"/>
      <c r="M7" s="28"/>
      <c r="O7" s="27" t="s">
        <v>5</v>
      </c>
      <c r="P7" s="28"/>
      <c r="Q7" s="28"/>
      <c r="R7" s="28"/>
      <c r="S7" s="28"/>
      <c r="U7" s="27" t="s">
        <v>6</v>
      </c>
      <c r="V7" s="28"/>
      <c r="W7" s="28"/>
      <c r="X7" s="28"/>
      <c r="Y7" s="28"/>
      <c r="AA7" s="27" t="s">
        <v>7</v>
      </c>
      <c r="AB7" s="28"/>
      <c r="AC7" s="28"/>
      <c r="AD7" s="28"/>
      <c r="AE7" s="28"/>
      <c r="AF7" s="28"/>
      <c r="AG7" s="28"/>
      <c r="AH7" s="28"/>
      <c r="AI7" s="28"/>
    </row>
    <row r="8" spans="1:35" x14ac:dyDescent="0.25">
      <c r="A8" s="29" t="s">
        <v>97</v>
      </c>
      <c r="C8" s="35" t="s">
        <v>98</v>
      </c>
      <c r="E8" s="35" t="s">
        <v>99</v>
      </c>
      <c r="G8" s="35" t="s">
        <v>100</v>
      </c>
      <c r="I8" s="35" t="s">
        <v>101</v>
      </c>
      <c r="K8" s="35" t="s">
        <v>102</v>
      </c>
      <c r="M8" s="35" t="s">
        <v>94</v>
      </c>
      <c r="O8" s="29" t="s">
        <v>9</v>
      </c>
      <c r="Q8" s="29" t="s">
        <v>10</v>
      </c>
      <c r="S8" s="29" t="s">
        <v>11</v>
      </c>
      <c r="U8" s="29" t="s">
        <v>12</v>
      </c>
      <c r="V8" s="37"/>
      <c r="X8" s="29" t="s">
        <v>13</v>
      </c>
      <c r="Y8" s="37"/>
      <c r="AA8" s="29" t="s">
        <v>9</v>
      </c>
      <c r="AC8" s="35" t="s">
        <v>103</v>
      </c>
      <c r="AE8" s="29" t="s">
        <v>10</v>
      </c>
      <c r="AG8" s="29" t="s">
        <v>11</v>
      </c>
      <c r="AI8" s="35" t="s">
        <v>15</v>
      </c>
    </row>
    <row r="9" spans="1:35" x14ac:dyDescent="0.25">
      <c r="A9" s="30"/>
      <c r="C9" s="30"/>
      <c r="E9" s="30"/>
      <c r="G9" s="30"/>
      <c r="I9" s="30"/>
      <c r="K9" s="30"/>
      <c r="M9" s="30"/>
      <c r="O9" s="30"/>
      <c r="Q9" s="30"/>
      <c r="S9" s="30"/>
      <c r="U9" s="3" t="s">
        <v>9</v>
      </c>
      <c r="V9" s="3" t="s">
        <v>10</v>
      </c>
      <c r="X9" s="3" t="s">
        <v>9</v>
      </c>
      <c r="Y9" s="3" t="s">
        <v>16</v>
      </c>
      <c r="AA9" s="30"/>
      <c r="AC9" s="30"/>
      <c r="AE9" s="30"/>
      <c r="AG9" s="30"/>
      <c r="AI9" s="30"/>
    </row>
    <row r="10" spans="1:35" x14ac:dyDescent="0.25">
      <c r="A10" s="7" t="s">
        <v>88</v>
      </c>
      <c r="O10" s="7">
        <f>SUM($O$9)</f>
        <v>0</v>
      </c>
      <c r="Q10" s="7">
        <f>SUM($Q$9)</f>
        <v>0</v>
      </c>
      <c r="S10" s="7">
        <f>SUM($S$9)</f>
        <v>0</v>
      </c>
      <c r="U10" s="7">
        <f>SUM($U$9)</f>
        <v>0</v>
      </c>
      <c r="V10" s="7">
        <f>SUM($V$9)</f>
        <v>0</v>
      </c>
      <c r="X10" s="7">
        <f>SUM($X$9)</f>
        <v>0</v>
      </c>
      <c r="Y10" s="7">
        <f>SUM($Y$9)</f>
        <v>0</v>
      </c>
      <c r="AA10" s="7">
        <f>SUM($AA$9)</f>
        <v>0</v>
      </c>
      <c r="AC10" s="7">
        <f>SUM($AC$9)</f>
        <v>0</v>
      </c>
      <c r="AE10" s="7">
        <f>SUM($AE$9)</f>
        <v>0</v>
      </c>
      <c r="AG10" s="7">
        <f>SUM($AG$9)</f>
        <v>0</v>
      </c>
      <c r="AI10" s="8">
        <f>SUM($AI$9)</f>
        <v>0</v>
      </c>
    </row>
    <row r="11" spans="1:35" x14ac:dyDescent="0.25">
      <c r="O11" s="9"/>
      <c r="Q11" s="9"/>
      <c r="S11" s="9"/>
      <c r="U11" s="9"/>
      <c r="V11" s="9"/>
      <c r="X11" s="9"/>
      <c r="Y11" s="9"/>
      <c r="AA11" s="9"/>
      <c r="AC11" s="9"/>
      <c r="AE11" s="9"/>
      <c r="AG11" s="9"/>
      <c r="AI11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F16" sqref="F16"/>
    </sheetView>
  </sheetViews>
  <sheetFormatPr defaultRowHeight="18.75" x14ac:dyDescent="0.25"/>
  <cols>
    <col min="1" max="1" width="28.42578125" style="2" customWidth="1"/>
    <col min="2" max="2" width="1.42578125" style="2" customWidth="1"/>
    <col min="3" max="3" width="11.42578125" style="2" customWidth="1"/>
    <col min="4" max="4" width="1.42578125" style="2" customWidth="1"/>
    <col min="5" max="5" width="11.42578125" style="2" customWidth="1"/>
    <col min="6" max="6" width="1.42578125" style="2" customWidth="1"/>
    <col min="7" max="7" width="14.140625" style="2" customWidth="1"/>
    <col min="8" max="8" width="1.42578125" style="2" customWidth="1"/>
    <col min="9" max="9" width="8.5703125" style="2" customWidth="1"/>
    <col min="10" max="10" width="1.42578125" style="2" customWidth="1"/>
    <col min="11" max="11" width="21.28515625" style="2" customWidth="1"/>
    <col min="12" max="12" width="1.42578125" style="2" customWidth="1"/>
    <col min="13" max="13" width="28.42578125" style="2" customWidth="1"/>
    <col min="14" max="16384" width="9.140625" style="2"/>
  </cols>
  <sheetData>
    <row r="1" spans="1:13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1" x14ac:dyDescent="0.25">
      <c r="A5" s="38" t="s">
        <v>104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1" x14ac:dyDescent="0.25">
      <c r="A6" s="38" t="s">
        <v>105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21" x14ac:dyDescent="0.25">
      <c r="C8" s="27" t="s">
        <v>7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42" x14ac:dyDescent="0.25">
      <c r="A9" s="15" t="s">
        <v>106</v>
      </c>
      <c r="C9" s="15" t="s">
        <v>9</v>
      </c>
      <c r="E9" s="15" t="s">
        <v>107</v>
      </c>
      <c r="G9" s="15" t="s">
        <v>108</v>
      </c>
      <c r="I9" s="15" t="s">
        <v>109</v>
      </c>
      <c r="K9" s="16" t="s">
        <v>110</v>
      </c>
      <c r="M9" s="15" t="s">
        <v>111</v>
      </c>
    </row>
    <row r="10" spans="1:13" x14ac:dyDescent="0.25">
      <c r="A10" s="7" t="s">
        <v>88</v>
      </c>
      <c r="K10" s="7">
        <f>SUM($K$9)</f>
        <v>0</v>
      </c>
    </row>
    <row r="11" spans="1:13" x14ac:dyDescent="0.25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G13" sqref="G13"/>
    </sheetView>
  </sheetViews>
  <sheetFormatPr defaultRowHeight="18.75" x14ac:dyDescent="0.25"/>
  <cols>
    <col min="1" max="1" width="21.28515625" style="2" customWidth="1"/>
    <col min="2" max="2" width="1.42578125" style="2" customWidth="1"/>
    <col min="3" max="3" width="23.28515625" style="2" bestFit="1" customWidth="1"/>
    <col min="4" max="4" width="1.42578125" style="2" customWidth="1"/>
    <col min="5" max="5" width="10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0" width="1.42578125" style="2" customWidth="1"/>
    <col min="11" max="11" width="18.42578125" style="2" customWidth="1"/>
    <col min="12" max="12" width="1.42578125" style="2" customWidth="1"/>
    <col min="13" max="13" width="18.42578125" style="2" customWidth="1"/>
    <col min="14" max="14" width="1.42578125" style="2" customWidth="1"/>
    <col min="15" max="15" width="18.42578125" style="2" customWidth="1"/>
    <col min="16" max="16" width="1.42578125" style="2" customWidth="1"/>
    <col min="17" max="17" width="18.42578125" style="2" customWidth="1"/>
    <col min="18" max="18" width="1.42578125" style="2" customWidth="1"/>
    <col min="19" max="19" width="10.7109375" style="2" customWidth="1"/>
    <col min="20" max="16384" width="9.140625" style="2"/>
  </cols>
  <sheetData>
    <row r="1" spans="1:19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25">
      <c r="A5" s="38" t="s">
        <v>112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25">
      <c r="C7" s="27" t="s">
        <v>113</v>
      </c>
      <c r="D7" s="28"/>
      <c r="E7" s="28"/>
      <c r="F7" s="28"/>
      <c r="G7" s="28"/>
      <c r="H7" s="28"/>
      <c r="I7" s="28"/>
      <c r="K7" s="15" t="s">
        <v>5</v>
      </c>
      <c r="M7" s="27" t="s">
        <v>6</v>
      </c>
      <c r="N7" s="28"/>
      <c r="O7" s="28"/>
      <c r="Q7" s="27" t="s">
        <v>7</v>
      </c>
      <c r="R7" s="28"/>
      <c r="S7" s="28"/>
    </row>
    <row r="8" spans="1:19" ht="63" x14ac:dyDescent="0.25">
      <c r="A8" s="15" t="s">
        <v>114</v>
      </c>
      <c r="C8" s="15" t="s">
        <v>115</v>
      </c>
      <c r="E8" s="15" t="s">
        <v>116</v>
      </c>
      <c r="G8" s="16" t="s">
        <v>117</v>
      </c>
      <c r="I8" s="16" t="s">
        <v>118</v>
      </c>
      <c r="K8" s="15" t="s">
        <v>119</v>
      </c>
      <c r="M8" s="15" t="s">
        <v>120</v>
      </c>
      <c r="O8" s="15" t="s">
        <v>121</v>
      </c>
      <c r="Q8" s="15" t="s">
        <v>119</v>
      </c>
      <c r="S8" s="16" t="s">
        <v>15</v>
      </c>
    </row>
    <row r="9" spans="1:19" ht="37.5" x14ac:dyDescent="0.25">
      <c r="A9" s="4" t="s">
        <v>122</v>
      </c>
      <c r="C9" s="1" t="s">
        <v>123</v>
      </c>
      <c r="E9" s="4" t="s">
        <v>124</v>
      </c>
      <c r="G9" s="1" t="s">
        <v>125</v>
      </c>
      <c r="I9" s="1" t="s">
        <v>126</v>
      </c>
      <c r="K9" s="5">
        <v>53887747363</v>
      </c>
      <c r="M9" s="5">
        <v>97214395619</v>
      </c>
      <c r="O9" s="5">
        <v>12262462019</v>
      </c>
      <c r="Q9" s="5">
        <v>138839680963</v>
      </c>
      <c r="S9" s="6">
        <v>4.6222432795970901E-2</v>
      </c>
    </row>
    <row r="10" spans="1:19" x14ac:dyDescent="0.25">
      <c r="A10" s="4" t="s">
        <v>127</v>
      </c>
      <c r="C10" s="1" t="s">
        <v>128</v>
      </c>
      <c r="E10" s="4" t="s">
        <v>129</v>
      </c>
      <c r="G10" s="1" t="s">
        <v>130</v>
      </c>
      <c r="I10" s="1" t="s">
        <v>126</v>
      </c>
      <c r="K10" s="5">
        <v>118770569</v>
      </c>
      <c r="M10" s="5">
        <v>502244</v>
      </c>
      <c r="O10" s="5">
        <v>7200</v>
      </c>
      <c r="Q10" s="5">
        <v>119265613</v>
      </c>
      <c r="S10" s="6">
        <v>3.9705844492914746E-5</v>
      </c>
    </row>
    <row r="11" spans="1:19" x14ac:dyDescent="0.25">
      <c r="A11" s="4" t="s">
        <v>131</v>
      </c>
      <c r="C11" s="1" t="s">
        <v>132</v>
      </c>
      <c r="E11" s="4" t="s">
        <v>124</v>
      </c>
      <c r="G11" s="1" t="s">
        <v>133</v>
      </c>
      <c r="I11" s="1" t="s">
        <v>126</v>
      </c>
      <c r="K11" s="5">
        <v>2303938</v>
      </c>
      <c r="M11" s="5">
        <v>0</v>
      </c>
      <c r="O11" s="5">
        <v>7200</v>
      </c>
      <c r="Q11" s="5">
        <v>2296738</v>
      </c>
      <c r="S11" s="6">
        <v>7.6462879429436227E-7</v>
      </c>
    </row>
    <row r="12" spans="1:19" x14ac:dyDescent="0.25">
      <c r="A12" s="4" t="s">
        <v>131</v>
      </c>
      <c r="C12" s="1" t="s">
        <v>134</v>
      </c>
      <c r="E12" s="4" t="s">
        <v>124</v>
      </c>
      <c r="G12" s="1" t="s">
        <v>135</v>
      </c>
      <c r="I12" s="1" t="s">
        <v>126</v>
      </c>
      <c r="K12" s="5">
        <v>8427149</v>
      </c>
      <c r="M12" s="5">
        <v>0</v>
      </c>
      <c r="O12" s="5">
        <v>7200</v>
      </c>
      <c r="Q12" s="5">
        <v>8419949</v>
      </c>
      <c r="S12" s="6">
        <v>2.8031649460626425E-6</v>
      </c>
    </row>
    <row r="13" spans="1:19" x14ac:dyDescent="0.25">
      <c r="A13" s="7" t="s">
        <v>88</v>
      </c>
      <c r="K13" s="7">
        <f>SUM(K9:$K$12)</f>
        <v>54017249019</v>
      </c>
      <c r="M13" s="7">
        <f>SUM(M9:$M$12)</f>
        <v>97214897863</v>
      </c>
      <c r="O13" s="7">
        <f>SUM(O9:$O$12)</f>
        <v>12262483619</v>
      </c>
      <c r="Q13" s="7">
        <f>SUM(Q9:$Q$12)</f>
        <v>138969663263</v>
      </c>
      <c r="S13" s="8">
        <f>SUM(S9:$S$12)</f>
        <v>4.6265706434204169E-2</v>
      </c>
    </row>
    <row r="14" spans="1:19" x14ac:dyDescent="0.25">
      <c r="K14" s="9"/>
      <c r="M14" s="9"/>
      <c r="O14" s="9"/>
      <c r="Q14" s="9"/>
      <c r="S14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M18" sqref="M18"/>
    </sheetView>
  </sheetViews>
  <sheetFormatPr defaultRowHeight="18.75" x14ac:dyDescent="0.25"/>
  <cols>
    <col min="1" max="1" width="17" style="2" customWidth="1"/>
    <col min="2" max="2" width="1.42578125" style="2" customWidth="1"/>
    <col min="3" max="3" width="11.42578125" style="2" customWidth="1"/>
    <col min="4" max="4" width="1.42578125" style="2" customWidth="1"/>
    <col min="5" max="5" width="7.140625" style="2" customWidth="1"/>
    <col min="6" max="6" width="1.42578125" style="2" customWidth="1"/>
    <col min="7" max="7" width="7.140625" style="2" customWidth="1"/>
    <col min="8" max="8" width="1.42578125" style="2" customWidth="1"/>
    <col min="9" max="9" width="11.42578125" style="2" customWidth="1"/>
    <col min="10" max="10" width="1.42578125" style="2" customWidth="1"/>
    <col min="11" max="11" width="11.42578125" style="2" customWidth="1"/>
    <col min="12" max="12" width="1.42578125" style="2" customWidth="1"/>
    <col min="13" max="13" width="17" style="2" customWidth="1"/>
    <col min="14" max="14" width="1.42578125" style="2" customWidth="1"/>
    <col min="15" max="15" width="17" style="2" customWidth="1"/>
    <col min="16" max="16" width="1.42578125" style="2" customWidth="1"/>
    <col min="17" max="17" width="11.42578125" style="2" customWidth="1"/>
    <col min="18" max="18" width="14.140625" style="2" customWidth="1"/>
    <col min="19" max="19" width="1.42578125" style="2" customWidth="1"/>
    <col min="20" max="20" width="11.42578125" style="2" customWidth="1"/>
    <col min="21" max="21" width="14.140625" style="2" customWidth="1"/>
    <col min="22" max="22" width="1.42578125" style="2" customWidth="1"/>
    <col min="23" max="23" width="11.42578125" style="2" customWidth="1"/>
    <col min="24" max="24" width="1.42578125" style="2" customWidth="1"/>
    <col min="25" max="25" width="17" style="2" customWidth="1"/>
    <col min="26" max="26" width="1.42578125" style="2" customWidth="1"/>
    <col min="27" max="27" width="17" style="2" customWidth="1"/>
    <col min="28" max="28" width="1.42578125" style="2" customWidth="1"/>
    <col min="29" max="29" width="8.5703125" style="2" customWidth="1"/>
    <col min="30" max="16384" width="9.140625" style="2"/>
  </cols>
  <sheetData>
    <row r="1" spans="1:29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20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5" spans="1:29" ht="21" x14ac:dyDescent="0.25">
      <c r="A5" s="38" t="s">
        <v>136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7" spans="1:29" ht="21" x14ac:dyDescent="0.25">
      <c r="K7" s="15" t="s">
        <v>5</v>
      </c>
      <c r="M7" s="27" t="s">
        <v>6</v>
      </c>
      <c r="N7" s="28"/>
      <c r="O7" s="28"/>
      <c r="P7" s="28"/>
      <c r="Q7" s="28"/>
      <c r="R7" s="28"/>
      <c r="S7" s="28"/>
      <c r="T7" s="28"/>
      <c r="U7" s="28"/>
      <c r="W7" s="27" t="s">
        <v>7</v>
      </c>
      <c r="X7" s="28"/>
      <c r="Y7" s="28"/>
      <c r="Z7" s="28"/>
      <c r="AA7" s="28"/>
      <c r="AB7" s="28"/>
      <c r="AC7" s="28"/>
    </row>
    <row r="8" spans="1:29" x14ac:dyDescent="0.25">
      <c r="A8" s="29" t="s">
        <v>137</v>
      </c>
      <c r="C8" s="35" t="s">
        <v>101</v>
      </c>
      <c r="E8" s="35" t="s">
        <v>118</v>
      </c>
      <c r="G8" s="35" t="s">
        <v>138</v>
      </c>
      <c r="I8" s="35" t="s">
        <v>99</v>
      </c>
      <c r="K8" s="29" t="s">
        <v>9</v>
      </c>
      <c r="M8" s="29" t="s">
        <v>10</v>
      </c>
      <c r="O8" s="29" t="s">
        <v>11</v>
      </c>
      <c r="Q8" s="29" t="s">
        <v>12</v>
      </c>
      <c r="R8" s="37"/>
      <c r="T8" s="29" t="s">
        <v>13</v>
      </c>
      <c r="U8" s="37"/>
      <c r="W8" s="29" t="s">
        <v>9</v>
      </c>
      <c r="Y8" s="29" t="s">
        <v>10</v>
      </c>
      <c r="AA8" s="29" t="s">
        <v>11</v>
      </c>
      <c r="AC8" s="35" t="s">
        <v>15</v>
      </c>
    </row>
    <row r="9" spans="1:29" x14ac:dyDescent="0.25">
      <c r="A9" s="30"/>
      <c r="C9" s="30"/>
      <c r="E9" s="30"/>
      <c r="G9" s="30"/>
      <c r="I9" s="30"/>
      <c r="K9" s="30"/>
      <c r="M9" s="30"/>
      <c r="O9" s="30"/>
      <c r="Q9" s="3" t="s">
        <v>9</v>
      </c>
      <c r="R9" s="3" t="s">
        <v>10</v>
      </c>
      <c r="T9" s="3" t="s">
        <v>9</v>
      </c>
      <c r="U9" s="3" t="s">
        <v>16</v>
      </c>
      <c r="W9" s="30"/>
      <c r="Y9" s="30"/>
      <c r="AA9" s="30"/>
      <c r="AC9" s="30"/>
    </row>
    <row r="10" spans="1:29" x14ac:dyDescent="0.25">
      <c r="A10" s="7" t="s">
        <v>88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x14ac:dyDescent="0.25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A5" sqref="A5:I5"/>
    </sheetView>
  </sheetViews>
  <sheetFormatPr defaultRowHeight="18.75" x14ac:dyDescent="0.25"/>
  <cols>
    <col min="1" max="1" width="49.7109375" style="2" customWidth="1"/>
    <col min="2" max="2" width="1.42578125" style="2" customWidth="1"/>
    <col min="3" max="3" width="11.42578125" style="2" customWidth="1"/>
    <col min="4" max="4" width="1.42578125" style="2" customWidth="1"/>
    <col min="5" max="5" width="21.285156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6384" width="9.140625" style="2"/>
  </cols>
  <sheetData>
    <row r="1" spans="1:9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</row>
    <row r="3" spans="1:9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</row>
    <row r="5" spans="1:9" ht="21" x14ac:dyDescent="0.25">
      <c r="A5" s="38" t="s">
        <v>140</v>
      </c>
      <c r="B5" s="39"/>
      <c r="C5" s="39"/>
      <c r="D5" s="39"/>
      <c r="E5" s="39"/>
      <c r="F5" s="39"/>
      <c r="G5" s="39"/>
      <c r="H5" s="39"/>
      <c r="I5" s="39"/>
    </row>
    <row r="7" spans="1:9" ht="42" x14ac:dyDescent="0.25">
      <c r="A7" s="15" t="s">
        <v>141</v>
      </c>
      <c r="C7" s="15" t="s">
        <v>142</v>
      </c>
      <c r="E7" s="15" t="s">
        <v>119</v>
      </c>
      <c r="G7" s="16" t="s">
        <v>143</v>
      </c>
      <c r="I7" s="16" t="s">
        <v>144</v>
      </c>
    </row>
    <row r="8" spans="1:9" ht="21" x14ac:dyDescent="0.25">
      <c r="A8" s="17" t="s">
        <v>145</v>
      </c>
      <c r="C8" s="1" t="s">
        <v>146</v>
      </c>
      <c r="E8" s="5">
        <v>263581613357</v>
      </c>
      <c r="G8" s="6">
        <f>E8/264571943300</f>
        <v>0.99625685954962706</v>
      </c>
      <c r="I8" s="6">
        <f>E8/3003729413721</f>
        <v>8.7751450630993044E-2</v>
      </c>
    </row>
    <row r="9" spans="1:9" ht="21" x14ac:dyDescent="0.25">
      <c r="A9" s="17" t="s">
        <v>147</v>
      </c>
      <c r="C9" s="1" t="s">
        <v>148</v>
      </c>
      <c r="E9" s="5">
        <v>0</v>
      </c>
      <c r="G9" s="6">
        <f>E9/264571943300</f>
        <v>0</v>
      </c>
      <c r="I9" s="6">
        <f>E9/3003729413721</f>
        <v>0</v>
      </c>
    </row>
    <row r="10" spans="1:9" ht="21" x14ac:dyDescent="0.25">
      <c r="A10" s="17" t="s">
        <v>149</v>
      </c>
      <c r="C10" s="1" t="s">
        <v>150</v>
      </c>
      <c r="E10" s="5">
        <v>136744</v>
      </c>
      <c r="G10" s="6">
        <f>E10/264571943300</f>
        <v>5.1684996638114805E-7</v>
      </c>
      <c r="I10" s="6">
        <f>E10/3003729413721</f>
        <v>4.5524739803577198E-8</v>
      </c>
    </row>
    <row r="11" spans="1:9" ht="21" x14ac:dyDescent="0.25">
      <c r="A11" s="17" t="s">
        <v>151</v>
      </c>
      <c r="C11" s="1" t="s">
        <v>152</v>
      </c>
      <c r="E11" s="5">
        <v>990193199</v>
      </c>
      <c r="G11" s="6">
        <f>E11/264571943300</f>
        <v>3.7426236004065362E-3</v>
      </c>
      <c r="I11" s="6">
        <f>E11/3003729413721</f>
        <v>3.2965459354521393E-4</v>
      </c>
    </row>
    <row r="12" spans="1:9" ht="21" x14ac:dyDescent="0.25">
      <c r="A12" s="15" t="s">
        <v>88</v>
      </c>
      <c r="E12" s="7">
        <f>SUM(E8:$E$11)</f>
        <v>264571943300</v>
      </c>
      <c r="G12" s="8">
        <f>SUM(G8:$G$11)</f>
        <v>1</v>
      </c>
      <c r="I12" s="8">
        <f>SUM(I8:$I$11)</f>
        <v>8.8081150749278053E-2</v>
      </c>
    </row>
    <row r="13" spans="1:9" x14ac:dyDescent="0.25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9"/>
  <sheetViews>
    <sheetView rightToLeft="1" workbookViewId="0">
      <selection activeCell="G16" sqref="G16"/>
    </sheetView>
  </sheetViews>
  <sheetFormatPr defaultRowHeight="18.75" x14ac:dyDescent="0.25"/>
  <cols>
    <col min="1" max="1" width="17" style="2" customWidth="1"/>
    <col min="2" max="2" width="1.42578125" style="2" customWidth="1"/>
    <col min="3" max="3" width="11.42578125" style="2" customWidth="1"/>
    <col min="4" max="4" width="1.42578125" style="2" customWidth="1"/>
    <col min="5" max="5" width="12.7109375" style="10" customWidth="1"/>
    <col min="6" max="6" width="1.42578125" style="10" customWidth="1"/>
    <col min="7" max="7" width="11.42578125" style="10" customWidth="1"/>
    <col min="8" max="8" width="1.42578125" style="10" customWidth="1"/>
    <col min="9" max="9" width="18.42578125" style="10" customWidth="1"/>
    <col min="10" max="10" width="1.42578125" style="10" customWidth="1"/>
    <col min="11" max="11" width="14.140625" style="10" customWidth="1"/>
    <col min="12" max="12" width="1.42578125" style="10" customWidth="1"/>
    <col min="13" max="13" width="18.42578125" style="10" customWidth="1"/>
    <col min="14" max="14" width="1.42578125" style="10" customWidth="1"/>
    <col min="15" max="15" width="18.42578125" style="10" customWidth="1"/>
    <col min="16" max="16" width="1.42578125" style="10" customWidth="1"/>
    <col min="17" max="17" width="14.140625" style="10" customWidth="1"/>
    <col min="18" max="18" width="1.42578125" style="10" customWidth="1"/>
    <col min="19" max="19" width="18.42578125" style="10" customWidth="1"/>
    <col min="20" max="16384" width="9.140625" style="2"/>
  </cols>
  <sheetData>
    <row r="1" spans="1:19" ht="20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25">
      <c r="A2" s="36" t="s">
        <v>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25">
      <c r="A5" s="38" t="s">
        <v>153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25">
      <c r="C7" s="27" t="s">
        <v>154</v>
      </c>
      <c r="D7" s="28"/>
      <c r="E7" s="28"/>
      <c r="F7" s="28"/>
      <c r="G7" s="28"/>
      <c r="I7" s="25" t="s">
        <v>155</v>
      </c>
      <c r="J7" s="26"/>
      <c r="K7" s="26"/>
      <c r="L7" s="26"/>
      <c r="M7" s="26"/>
      <c r="O7" s="25" t="s">
        <v>7</v>
      </c>
      <c r="P7" s="26"/>
      <c r="Q7" s="26"/>
      <c r="R7" s="26"/>
      <c r="S7" s="26"/>
    </row>
    <row r="8" spans="1:19" ht="63" x14ac:dyDescent="0.25">
      <c r="A8" s="15" t="s">
        <v>90</v>
      </c>
      <c r="C8" s="16" t="s">
        <v>156</v>
      </c>
      <c r="E8" s="18" t="s">
        <v>157</v>
      </c>
      <c r="G8" s="18" t="s">
        <v>158</v>
      </c>
      <c r="I8" s="18" t="s">
        <v>159</v>
      </c>
      <c r="K8" s="18" t="s">
        <v>160</v>
      </c>
      <c r="M8" s="18" t="s">
        <v>161</v>
      </c>
      <c r="O8" s="18" t="s">
        <v>159</v>
      </c>
      <c r="Q8" s="18" t="s">
        <v>160</v>
      </c>
      <c r="S8" s="18" t="s">
        <v>161</v>
      </c>
    </row>
    <row r="9" spans="1:19" x14ac:dyDescent="0.25">
      <c r="A9" s="4" t="s">
        <v>19</v>
      </c>
      <c r="C9" s="1" t="s">
        <v>162</v>
      </c>
      <c r="E9" s="12">
        <v>5727148</v>
      </c>
      <c r="G9" s="12">
        <v>125</v>
      </c>
      <c r="N9" s="12"/>
      <c r="O9" s="12">
        <v>715893500</v>
      </c>
      <c r="Q9" s="12">
        <v>0</v>
      </c>
      <c r="S9" s="12">
        <v>715893500</v>
      </c>
    </row>
    <row r="10" spans="1:19" x14ac:dyDescent="0.25">
      <c r="A10" s="4" t="s">
        <v>21</v>
      </c>
      <c r="C10" s="1" t="s">
        <v>163</v>
      </c>
      <c r="E10" s="12">
        <v>5100000</v>
      </c>
      <c r="G10" s="12">
        <v>120</v>
      </c>
      <c r="N10" s="12"/>
      <c r="O10" s="12">
        <v>612000000</v>
      </c>
      <c r="Q10" s="12">
        <v>-60444444</v>
      </c>
      <c r="S10" s="12">
        <v>551555556</v>
      </c>
    </row>
    <row r="11" spans="1:19" x14ac:dyDescent="0.25">
      <c r="A11" s="4" t="s">
        <v>23</v>
      </c>
      <c r="C11" s="1" t="s">
        <v>162</v>
      </c>
      <c r="E11" s="12">
        <v>37100000</v>
      </c>
      <c r="G11" s="12">
        <v>200</v>
      </c>
      <c r="N11" s="12"/>
      <c r="O11" s="12">
        <v>7420000000</v>
      </c>
      <c r="Q11" s="12">
        <v>0</v>
      </c>
      <c r="S11" s="12">
        <v>7420000000</v>
      </c>
    </row>
    <row r="12" spans="1:19" x14ac:dyDescent="0.25">
      <c r="A12" s="4" t="s">
        <v>24</v>
      </c>
      <c r="C12" s="1" t="s">
        <v>164</v>
      </c>
      <c r="E12" s="12">
        <v>5655000</v>
      </c>
      <c r="G12" s="12">
        <v>3</v>
      </c>
      <c r="N12" s="12"/>
      <c r="O12" s="12">
        <v>16965000</v>
      </c>
      <c r="Q12" s="12">
        <v>0</v>
      </c>
      <c r="S12" s="12">
        <v>16965000</v>
      </c>
    </row>
    <row r="13" spans="1:19" x14ac:dyDescent="0.25">
      <c r="A13" s="4" t="s">
        <v>25</v>
      </c>
      <c r="C13" s="1" t="s">
        <v>164</v>
      </c>
      <c r="E13" s="12">
        <v>64114487</v>
      </c>
      <c r="G13" s="12">
        <v>130</v>
      </c>
      <c r="N13" s="12"/>
      <c r="O13" s="12">
        <v>8334883310</v>
      </c>
      <c r="Q13" s="12">
        <v>0</v>
      </c>
      <c r="S13" s="12">
        <v>8334883310</v>
      </c>
    </row>
    <row r="14" spans="1:19" x14ac:dyDescent="0.25">
      <c r="A14" s="4" t="s">
        <v>27</v>
      </c>
      <c r="C14" s="1" t="s">
        <v>165</v>
      </c>
      <c r="E14" s="12">
        <v>6000000</v>
      </c>
      <c r="G14" s="12">
        <v>19</v>
      </c>
      <c r="N14" s="12"/>
      <c r="O14" s="12">
        <v>114000000</v>
      </c>
      <c r="Q14" s="12">
        <v>0</v>
      </c>
      <c r="S14" s="12">
        <v>114000000</v>
      </c>
    </row>
    <row r="15" spans="1:19" x14ac:dyDescent="0.25">
      <c r="A15" s="4" t="s">
        <v>29</v>
      </c>
      <c r="C15" s="1" t="s">
        <v>165</v>
      </c>
      <c r="E15" s="12">
        <v>4400000</v>
      </c>
      <c r="G15" s="12">
        <v>427</v>
      </c>
      <c r="N15" s="12"/>
      <c r="O15" s="12">
        <v>1878800000</v>
      </c>
      <c r="Q15" s="12">
        <v>0</v>
      </c>
      <c r="S15" s="12">
        <v>1878800000</v>
      </c>
    </row>
    <row r="16" spans="1:19" ht="37.5" x14ac:dyDescent="0.25">
      <c r="A16" s="4" t="s">
        <v>166</v>
      </c>
      <c r="C16" s="1" t="s">
        <v>167</v>
      </c>
      <c r="E16" s="12">
        <v>1404133</v>
      </c>
      <c r="G16" s="12">
        <v>33</v>
      </c>
      <c r="N16" s="12"/>
      <c r="O16" s="12">
        <v>46336389</v>
      </c>
      <c r="Q16" s="12">
        <v>0</v>
      </c>
      <c r="S16" s="12">
        <v>46336389</v>
      </c>
    </row>
    <row r="17" spans="1:19" x14ac:dyDescent="0.25">
      <c r="A17" s="4" t="s">
        <v>30</v>
      </c>
      <c r="C17" s="1" t="s">
        <v>168</v>
      </c>
      <c r="E17" s="12">
        <v>70247</v>
      </c>
      <c r="G17" s="12">
        <v>29</v>
      </c>
      <c r="N17" s="12"/>
      <c r="O17" s="12">
        <v>2037163</v>
      </c>
      <c r="Q17" s="12">
        <v>0</v>
      </c>
      <c r="S17" s="12">
        <v>2037163</v>
      </c>
    </row>
    <row r="18" spans="1:19" x14ac:dyDescent="0.25">
      <c r="A18" s="4" t="s">
        <v>169</v>
      </c>
      <c r="C18" s="1" t="s">
        <v>170</v>
      </c>
      <c r="E18" s="12">
        <v>41057</v>
      </c>
      <c r="G18" s="12">
        <v>4100</v>
      </c>
      <c r="N18" s="12"/>
      <c r="O18" s="12">
        <v>168333700</v>
      </c>
      <c r="Q18" s="12">
        <v>-7596485</v>
      </c>
      <c r="S18" s="12">
        <v>160737215</v>
      </c>
    </row>
    <row r="19" spans="1:19" x14ac:dyDescent="0.25">
      <c r="A19" s="4" t="s">
        <v>32</v>
      </c>
      <c r="C19" s="1" t="s">
        <v>162</v>
      </c>
      <c r="E19" s="12">
        <v>8279</v>
      </c>
      <c r="G19" s="12">
        <v>2211</v>
      </c>
      <c r="N19" s="12"/>
      <c r="O19" s="12">
        <v>18304869</v>
      </c>
      <c r="Q19" s="12">
        <v>-1969228</v>
      </c>
      <c r="S19" s="12">
        <v>16335641</v>
      </c>
    </row>
    <row r="20" spans="1:19" x14ac:dyDescent="0.25">
      <c r="A20" s="4" t="s">
        <v>33</v>
      </c>
      <c r="C20" s="1" t="s">
        <v>171</v>
      </c>
      <c r="E20" s="12">
        <v>2000000</v>
      </c>
      <c r="G20" s="12">
        <v>11</v>
      </c>
      <c r="N20" s="12"/>
      <c r="O20" s="12">
        <v>22000000</v>
      </c>
      <c r="Q20" s="12">
        <v>0</v>
      </c>
      <c r="S20" s="12">
        <v>22000000</v>
      </c>
    </row>
    <row r="21" spans="1:19" x14ac:dyDescent="0.25">
      <c r="A21" s="4" t="s">
        <v>34</v>
      </c>
      <c r="C21" s="1" t="s">
        <v>163</v>
      </c>
      <c r="E21" s="12">
        <v>5221301</v>
      </c>
      <c r="G21" s="12">
        <v>61</v>
      </c>
      <c r="N21" s="12"/>
      <c r="O21" s="12">
        <v>318499361</v>
      </c>
      <c r="Q21" s="12">
        <v>-31456727</v>
      </c>
      <c r="S21" s="12">
        <v>287042634</v>
      </c>
    </row>
    <row r="22" spans="1:19" ht="37.5" x14ac:dyDescent="0.25">
      <c r="A22" s="4" t="s">
        <v>35</v>
      </c>
      <c r="C22" s="1" t="s">
        <v>172</v>
      </c>
      <c r="E22" s="12">
        <v>1500000</v>
      </c>
      <c r="G22" s="12">
        <v>420</v>
      </c>
      <c r="N22" s="12"/>
      <c r="O22" s="12">
        <v>630000000</v>
      </c>
      <c r="Q22" s="12">
        <v>0</v>
      </c>
      <c r="S22" s="12">
        <v>630000000</v>
      </c>
    </row>
    <row r="23" spans="1:19" x14ac:dyDescent="0.25">
      <c r="A23" s="4" t="s">
        <v>38</v>
      </c>
      <c r="C23" s="1" t="s">
        <v>164</v>
      </c>
      <c r="E23" s="12">
        <v>1528378</v>
      </c>
      <c r="G23" s="12">
        <v>530</v>
      </c>
      <c r="N23" s="12"/>
      <c r="O23" s="12">
        <v>810040340</v>
      </c>
      <c r="Q23" s="12">
        <v>-65761614</v>
      </c>
      <c r="S23" s="12">
        <v>744278726</v>
      </c>
    </row>
    <row r="24" spans="1:19" x14ac:dyDescent="0.25">
      <c r="A24" s="4" t="s">
        <v>43</v>
      </c>
      <c r="C24" s="1" t="s">
        <v>173</v>
      </c>
      <c r="E24" s="12">
        <v>5970000</v>
      </c>
      <c r="G24" s="12">
        <v>2350</v>
      </c>
      <c r="N24" s="12"/>
      <c r="O24" s="12">
        <v>14029500000</v>
      </c>
      <c r="Q24" s="12">
        <v>0</v>
      </c>
      <c r="S24" s="12">
        <v>14029500000</v>
      </c>
    </row>
    <row r="25" spans="1:19" ht="37.5" x14ac:dyDescent="0.25">
      <c r="A25" s="4" t="s">
        <v>44</v>
      </c>
      <c r="C25" s="1" t="s">
        <v>174</v>
      </c>
      <c r="E25" s="12">
        <v>344439</v>
      </c>
      <c r="G25" s="12">
        <v>4500</v>
      </c>
      <c r="N25" s="12"/>
      <c r="O25" s="12">
        <v>1549975500</v>
      </c>
      <c r="Q25" s="12">
        <v>-177650315</v>
      </c>
      <c r="S25" s="12">
        <v>1372325185</v>
      </c>
    </row>
    <row r="26" spans="1:19" x14ac:dyDescent="0.25">
      <c r="A26" s="4" t="s">
        <v>46</v>
      </c>
      <c r="C26" s="1" t="s">
        <v>175</v>
      </c>
      <c r="E26" s="12">
        <v>831000</v>
      </c>
      <c r="G26" s="12">
        <v>2700</v>
      </c>
      <c r="N26" s="12"/>
      <c r="O26" s="12">
        <v>2243700000</v>
      </c>
      <c r="Q26" s="12">
        <v>0</v>
      </c>
      <c r="S26" s="12">
        <v>2243700000</v>
      </c>
    </row>
    <row r="27" spans="1:19" ht="37.5" x14ac:dyDescent="0.25">
      <c r="A27" s="4" t="s">
        <v>48</v>
      </c>
      <c r="C27" s="1" t="s">
        <v>176</v>
      </c>
      <c r="E27" s="12">
        <v>500000</v>
      </c>
      <c r="G27" s="12">
        <v>4200</v>
      </c>
      <c r="N27" s="12"/>
      <c r="O27" s="12">
        <v>2100000000</v>
      </c>
      <c r="Q27" s="12">
        <v>-35353535</v>
      </c>
      <c r="S27" s="12">
        <v>2064646465</v>
      </c>
    </row>
    <row r="28" spans="1:19" x14ac:dyDescent="0.25">
      <c r="A28" s="4" t="s">
        <v>177</v>
      </c>
      <c r="C28" s="1" t="s">
        <v>178</v>
      </c>
      <c r="E28" s="12">
        <v>3778</v>
      </c>
      <c r="G28" s="12">
        <v>1180</v>
      </c>
      <c r="N28" s="12"/>
      <c r="O28" s="12">
        <v>4458040</v>
      </c>
      <c r="Q28" s="12">
        <v>0</v>
      </c>
      <c r="S28" s="12">
        <v>4458040</v>
      </c>
    </row>
    <row r="29" spans="1:19" ht="37.5" x14ac:dyDescent="0.25">
      <c r="A29" s="4" t="s">
        <v>51</v>
      </c>
      <c r="C29" s="1" t="s">
        <v>179</v>
      </c>
      <c r="E29" s="12">
        <v>3015000</v>
      </c>
      <c r="G29" s="12">
        <v>600</v>
      </c>
      <c r="N29" s="12"/>
      <c r="O29" s="12">
        <v>1809000000</v>
      </c>
      <c r="Q29" s="12">
        <v>-190654412</v>
      </c>
      <c r="S29" s="12">
        <v>1618345588</v>
      </c>
    </row>
    <row r="30" spans="1:19" ht="37.5" x14ac:dyDescent="0.25">
      <c r="A30" s="4" t="s">
        <v>52</v>
      </c>
      <c r="C30" s="1" t="s">
        <v>180</v>
      </c>
      <c r="E30" s="12">
        <v>2222222</v>
      </c>
      <c r="G30" s="12">
        <v>200</v>
      </c>
      <c r="N30" s="12"/>
      <c r="O30" s="12">
        <v>444444400</v>
      </c>
      <c r="Q30" s="12">
        <v>-47570502</v>
      </c>
      <c r="S30" s="12">
        <v>396873898</v>
      </c>
    </row>
    <row r="31" spans="1:19" x14ac:dyDescent="0.25">
      <c r="A31" s="4" t="s">
        <v>53</v>
      </c>
      <c r="C31" s="1" t="s">
        <v>163</v>
      </c>
      <c r="E31" s="12">
        <v>225581</v>
      </c>
      <c r="G31" s="12">
        <v>4327</v>
      </c>
      <c r="N31" s="12"/>
      <c r="O31" s="12">
        <v>976088987</v>
      </c>
      <c r="Q31" s="12">
        <v>-56082582</v>
      </c>
      <c r="S31" s="12">
        <v>920006405</v>
      </c>
    </row>
    <row r="32" spans="1:19" ht="37.5" x14ac:dyDescent="0.25">
      <c r="A32" s="4" t="s">
        <v>54</v>
      </c>
      <c r="C32" s="1" t="s">
        <v>181</v>
      </c>
      <c r="E32" s="12">
        <v>21292996</v>
      </c>
      <c r="G32" s="12">
        <v>110</v>
      </c>
      <c r="N32" s="12"/>
      <c r="O32" s="12">
        <v>2342229560</v>
      </c>
      <c r="Q32" s="12">
        <v>-242993736</v>
      </c>
      <c r="S32" s="12">
        <v>2099235824</v>
      </c>
    </row>
    <row r="33" spans="1:19" x14ac:dyDescent="0.25">
      <c r="A33" s="4" t="s">
        <v>57</v>
      </c>
      <c r="C33" s="1" t="s">
        <v>182</v>
      </c>
      <c r="E33" s="12">
        <v>2536000</v>
      </c>
      <c r="G33" s="12">
        <v>550</v>
      </c>
      <c r="N33" s="12"/>
      <c r="O33" s="12">
        <v>1394800000</v>
      </c>
      <c r="Q33" s="12">
        <v>-139308015</v>
      </c>
      <c r="S33" s="12">
        <v>1255491985</v>
      </c>
    </row>
    <row r="34" spans="1:19" x14ac:dyDescent="0.25">
      <c r="A34" s="4" t="s">
        <v>58</v>
      </c>
      <c r="C34" s="1" t="s">
        <v>180</v>
      </c>
      <c r="E34" s="12">
        <v>633663</v>
      </c>
      <c r="G34" s="12">
        <v>750</v>
      </c>
      <c r="N34" s="12"/>
      <c r="O34" s="12">
        <v>475247250</v>
      </c>
      <c r="Q34" s="12">
        <v>-50867443</v>
      </c>
      <c r="S34" s="12">
        <v>424379807</v>
      </c>
    </row>
    <row r="35" spans="1:19" x14ac:dyDescent="0.25">
      <c r="A35" s="4" t="s">
        <v>59</v>
      </c>
      <c r="C35" s="1" t="s">
        <v>183</v>
      </c>
      <c r="E35" s="12">
        <v>600000</v>
      </c>
      <c r="G35" s="12">
        <v>1256</v>
      </c>
      <c r="N35" s="12"/>
      <c r="O35" s="12">
        <v>753600000</v>
      </c>
      <c r="Q35" s="12">
        <v>-65509944</v>
      </c>
      <c r="S35" s="12">
        <v>688090056</v>
      </c>
    </row>
    <row r="36" spans="1:19" x14ac:dyDescent="0.25">
      <c r="A36" s="4" t="s">
        <v>61</v>
      </c>
      <c r="C36" s="1" t="s">
        <v>184</v>
      </c>
      <c r="E36" s="12">
        <v>394653</v>
      </c>
      <c r="G36" s="12">
        <v>550</v>
      </c>
      <c r="N36" s="12"/>
      <c r="O36" s="12">
        <v>217059150</v>
      </c>
      <c r="Q36" s="12">
        <v>-22159790</v>
      </c>
      <c r="S36" s="12">
        <v>194899360</v>
      </c>
    </row>
    <row r="37" spans="1:19" x14ac:dyDescent="0.25">
      <c r="A37" s="4" t="s">
        <v>62</v>
      </c>
      <c r="C37" s="1" t="s">
        <v>164</v>
      </c>
      <c r="E37" s="12">
        <v>2856444</v>
      </c>
      <c r="G37" s="12">
        <v>690</v>
      </c>
      <c r="N37" s="12"/>
      <c r="O37" s="12">
        <v>1970946360</v>
      </c>
      <c r="Q37" s="12">
        <v>0</v>
      </c>
      <c r="S37" s="12">
        <v>1970946360</v>
      </c>
    </row>
    <row r="38" spans="1:19" x14ac:dyDescent="0.25">
      <c r="A38" s="4" t="s">
        <v>63</v>
      </c>
      <c r="C38" s="1" t="s">
        <v>162</v>
      </c>
      <c r="E38" s="12">
        <v>34769288</v>
      </c>
      <c r="G38" s="12">
        <v>500</v>
      </c>
      <c r="N38" s="12"/>
      <c r="O38" s="12">
        <v>17384644000</v>
      </c>
      <c r="Q38" s="12">
        <v>0</v>
      </c>
      <c r="S38" s="12">
        <v>17384644000</v>
      </c>
    </row>
    <row r="39" spans="1:19" x14ac:dyDescent="0.25">
      <c r="A39" s="4" t="s">
        <v>64</v>
      </c>
      <c r="C39" s="1" t="s">
        <v>171</v>
      </c>
      <c r="E39" s="12">
        <v>164000</v>
      </c>
      <c r="G39" s="12">
        <v>6200</v>
      </c>
      <c r="N39" s="12"/>
      <c r="O39" s="12">
        <v>1016800000</v>
      </c>
      <c r="Q39" s="12">
        <v>0</v>
      </c>
      <c r="S39" s="12">
        <v>1016800000</v>
      </c>
    </row>
    <row r="40" spans="1:19" x14ac:dyDescent="0.25">
      <c r="A40" s="4" t="s">
        <v>66</v>
      </c>
      <c r="C40" s="1" t="s">
        <v>182</v>
      </c>
      <c r="E40" s="12">
        <v>1300000</v>
      </c>
      <c r="G40" s="12">
        <v>11</v>
      </c>
      <c r="N40" s="12"/>
      <c r="O40" s="12">
        <v>14300000</v>
      </c>
      <c r="Q40" s="12">
        <v>0</v>
      </c>
      <c r="S40" s="12">
        <v>14300000</v>
      </c>
    </row>
    <row r="41" spans="1:19" x14ac:dyDescent="0.25">
      <c r="A41" s="4" t="s">
        <v>67</v>
      </c>
      <c r="C41" s="1" t="s">
        <v>171</v>
      </c>
      <c r="E41" s="12">
        <v>28265468</v>
      </c>
      <c r="G41" s="12">
        <v>480</v>
      </c>
      <c r="N41" s="12"/>
      <c r="O41" s="12">
        <v>13567424640</v>
      </c>
      <c r="Q41" s="12">
        <v>0</v>
      </c>
      <c r="S41" s="12">
        <v>13567424640</v>
      </c>
    </row>
    <row r="42" spans="1:19" x14ac:dyDescent="0.25">
      <c r="A42" s="4" t="s">
        <v>68</v>
      </c>
      <c r="C42" s="1" t="s">
        <v>185</v>
      </c>
      <c r="E42" s="12">
        <v>7541555</v>
      </c>
      <c r="G42" s="12">
        <v>350</v>
      </c>
      <c r="I42" s="12">
        <v>2639544250</v>
      </c>
      <c r="K42" s="12">
        <v>-348382178</v>
      </c>
      <c r="M42" s="12">
        <v>2291162072</v>
      </c>
      <c r="O42" s="12">
        <v>2639544250</v>
      </c>
      <c r="Q42" s="12">
        <v>-175887014</v>
      </c>
      <c r="S42" s="12">
        <v>2463657236</v>
      </c>
    </row>
    <row r="43" spans="1:19" x14ac:dyDescent="0.25">
      <c r="A43" s="4" t="s">
        <v>69</v>
      </c>
      <c r="C43" s="1" t="s">
        <v>186</v>
      </c>
      <c r="E43" s="12">
        <v>20042105</v>
      </c>
      <c r="G43" s="12">
        <v>900</v>
      </c>
      <c r="N43" s="12"/>
      <c r="O43" s="12">
        <v>18037894500</v>
      </c>
      <c r="Q43" s="12">
        <v>0</v>
      </c>
      <c r="S43" s="12">
        <v>18037894500</v>
      </c>
    </row>
    <row r="44" spans="1:19" x14ac:dyDescent="0.25">
      <c r="A44" s="4" t="s">
        <v>70</v>
      </c>
      <c r="C44" s="1" t="s">
        <v>180</v>
      </c>
      <c r="E44" s="12">
        <v>5650000</v>
      </c>
      <c r="G44" s="12">
        <v>2000</v>
      </c>
      <c r="N44" s="12"/>
      <c r="O44" s="12">
        <v>11300000000</v>
      </c>
      <c r="Q44" s="12">
        <v>0</v>
      </c>
      <c r="S44" s="12">
        <v>11300000000</v>
      </c>
    </row>
    <row r="45" spans="1:19" x14ac:dyDescent="0.25">
      <c r="A45" s="4" t="s">
        <v>71</v>
      </c>
      <c r="C45" s="1" t="s">
        <v>174</v>
      </c>
      <c r="E45" s="12">
        <v>10800000</v>
      </c>
      <c r="G45" s="12">
        <v>600</v>
      </c>
      <c r="N45" s="12"/>
      <c r="O45" s="12">
        <v>6480000000</v>
      </c>
      <c r="Q45" s="12">
        <v>0</v>
      </c>
      <c r="S45" s="12">
        <v>6480000000</v>
      </c>
    </row>
    <row r="46" spans="1:19" x14ac:dyDescent="0.25">
      <c r="A46" s="4" t="s">
        <v>72</v>
      </c>
      <c r="C46" s="1" t="s">
        <v>187</v>
      </c>
      <c r="E46" s="12">
        <v>1200000</v>
      </c>
      <c r="G46" s="12">
        <v>11</v>
      </c>
      <c r="N46" s="12"/>
      <c r="O46" s="12">
        <v>13200000</v>
      </c>
      <c r="Q46" s="12">
        <v>-1102072</v>
      </c>
      <c r="S46" s="12">
        <v>12097928</v>
      </c>
    </row>
    <row r="47" spans="1:19" x14ac:dyDescent="0.25">
      <c r="A47" s="4" t="s">
        <v>73</v>
      </c>
      <c r="C47" s="1" t="s">
        <v>162</v>
      </c>
      <c r="E47" s="12">
        <v>3725173</v>
      </c>
      <c r="G47" s="12">
        <v>180</v>
      </c>
      <c r="N47" s="12"/>
      <c r="O47" s="12">
        <v>670531140</v>
      </c>
      <c r="Q47" s="12">
        <v>-71769388</v>
      </c>
      <c r="S47" s="12">
        <v>598761752</v>
      </c>
    </row>
    <row r="48" spans="1:19" x14ac:dyDescent="0.25">
      <c r="A48" s="4" t="s">
        <v>74</v>
      </c>
      <c r="C48" s="1" t="s">
        <v>163</v>
      </c>
      <c r="E48" s="12">
        <v>447572</v>
      </c>
      <c r="G48" s="12">
        <v>7569</v>
      </c>
      <c r="N48" s="12"/>
      <c r="O48" s="12">
        <v>3387672468</v>
      </c>
      <c r="Q48" s="12">
        <v>-336468394</v>
      </c>
      <c r="S48" s="12">
        <v>3051204074</v>
      </c>
    </row>
    <row r="49" spans="1:19" x14ac:dyDescent="0.25">
      <c r="A49" s="4" t="s">
        <v>76</v>
      </c>
      <c r="C49" s="1" t="s">
        <v>179</v>
      </c>
      <c r="E49" s="12">
        <v>276932</v>
      </c>
      <c r="G49" s="12">
        <v>500</v>
      </c>
      <c r="N49" s="12"/>
      <c r="O49" s="12">
        <v>138466000</v>
      </c>
      <c r="Q49" s="12">
        <v>-14593230</v>
      </c>
      <c r="S49" s="12">
        <v>123872770</v>
      </c>
    </row>
    <row r="50" spans="1:19" x14ac:dyDescent="0.25">
      <c r="A50" s="4" t="s">
        <v>77</v>
      </c>
      <c r="C50" s="1" t="s">
        <v>188</v>
      </c>
      <c r="E50" s="12">
        <v>1897609</v>
      </c>
      <c r="G50" s="12">
        <v>1300</v>
      </c>
      <c r="N50" s="12"/>
      <c r="O50" s="12">
        <v>2466891700</v>
      </c>
      <c r="Q50" s="12">
        <v>0</v>
      </c>
      <c r="S50" s="12">
        <v>2466891700</v>
      </c>
    </row>
    <row r="51" spans="1:19" x14ac:dyDescent="0.25">
      <c r="A51" s="4" t="s">
        <v>78</v>
      </c>
      <c r="C51" s="1" t="s">
        <v>172</v>
      </c>
      <c r="E51" s="12">
        <v>125000</v>
      </c>
      <c r="G51" s="12">
        <v>4500</v>
      </c>
      <c r="N51" s="12"/>
      <c r="O51" s="12">
        <v>562500000</v>
      </c>
      <c r="Q51" s="12">
        <v>0</v>
      </c>
      <c r="S51" s="12">
        <v>562500000</v>
      </c>
    </row>
    <row r="52" spans="1:19" x14ac:dyDescent="0.25">
      <c r="A52" s="4" t="s">
        <v>79</v>
      </c>
      <c r="C52" s="1" t="s">
        <v>189</v>
      </c>
      <c r="E52" s="12">
        <v>1099665</v>
      </c>
      <c r="G52" s="12">
        <v>13200</v>
      </c>
      <c r="N52" s="12"/>
      <c r="O52" s="12">
        <v>14515578000</v>
      </c>
      <c r="Q52" s="12">
        <v>0</v>
      </c>
      <c r="S52" s="12">
        <v>14515578000</v>
      </c>
    </row>
    <row r="53" spans="1:19" x14ac:dyDescent="0.25">
      <c r="A53" s="4" t="s">
        <v>81</v>
      </c>
      <c r="C53" s="1" t="s">
        <v>190</v>
      </c>
      <c r="E53" s="12">
        <v>914746</v>
      </c>
      <c r="G53" s="12">
        <v>2740</v>
      </c>
      <c r="I53" s="12">
        <v>2506404040</v>
      </c>
      <c r="K53" s="12">
        <v>-321717533</v>
      </c>
      <c r="M53" s="12">
        <v>2184686507</v>
      </c>
      <c r="O53" s="12">
        <v>2506404040</v>
      </c>
      <c r="Q53" s="12">
        <v>-321717533</v>
      </c>
      <c r="S53" s="12">
        <v>2184686507</v>
      </c>
    </row>
    <row r="54" spans="1:19" x14ac:dyDescent="0.25">
      <c r="A54" s="4" t="s">
        <v>82</v>
      </c>
      <c r="C54" s="1" t="s">
        <v>191</v>
      </c>
      <c r="E54" s="12">
        <v>3314899</v>
      </c>
      <c r="G54" s="12">
        <v>1200</v>
      </c>
      <c r="N54" s="12"/>
      <c r="O54" s="12">
        <v>3977878800</v>
      </c>
      <c r="Q54" s="12">
        <v>-292788034</v>
      </c>
      <c r="S54" s="12">
        <v>3685090766</v>
      </c>
    </row>
    <row r="55" spans="1:19" ht="37.5" x14ac:dyDescent="0.25">
      <c r="A55" s="4" t="s">
        <v>84</v>
      </c>
      <c r="C55" s="1" t="s">
        <v>185</v>
      </c>
      <c r="E55" s="12">
        <v>8502170</v>
      </c>
      <c r="G55" s="12">
        <v>50</v>
      </c>
      <c r="I55" s="12">
        <v>425108500</v>
      </c>
      <c r="K55" s="12">
        <v>-56108256</v>
      </c>
      <c r="M55" s="12">
        <v>369000244</v>
      </c>
      <c r="O55" s="12">
        <v>425108500</v>
      </c>
      <c r="Q55" s="12">
        <v>-56108256</v>
      </c>
      <c r="S55" s="12">
        <v>369000244</v>
      </c>
    </row>
    <row r="56" spans="1:19" ht="37.5" x14ac:dyDescent="0.25">
      <c r="A56" s="4" t="s">
        <v>86</v>
      </c>
      <c r="C56" s="1" t="s">
        <v>192</v>
      </c>
      <c r="E56" s="12">
        <v>1367223</v>
      </c>
      <c r="G56" s="12">
        <v>700</v>
      </c>
      <c r="N56" s="12"/>
      <c r="O56" s="12">
        <v>957056100</v>
      </c>
      <c r="Q56" s="12">
        <v>0</v>
      </c>
      <c r="S56" s="12">
        <v>957056100</v>
      </c>
    </row>
    <row r="57" spans="1:19" x14ac:dyDescent="0.25">
      <c r="A57" s="4" t="s">
        <v>87</v>
      </c>
      <c r="C57" s="1" t="s">
        <v>179</v>
      </c>
      <c r="E57" s="12">
        <v>4679563</v>
      </c>
      <c r="G57" s="12">
        <v>2200</v>
      </c>
      <c r="N57" s="12"/>
      <c r="O57" s="12">
        <v>10295038600</v>
      </c>
      <c r="Q57" s="12">
        <v>0</v>
      </c>
      <c r="S57" s="12">
        <v>10295038600</v>
      </c>
    </row>
    <row r="58" spans="1:19" x14ac:dyDescent="0.25">
      <c r="A58" s="7" t="s">
        <v>88</v>
      </c>
      <c r="I58" s="13">
        <f>SUM(I9:$I$57)</f>
        <v>5571056790</v>
      </c>
      <c r="K58" s="13">
        <f>SUM(K9:$K$57)</f>
        <v>-726207967</v>
      </c>
      <c r="M58" s="13">
        <f>SUM(M9:$M$57)</f>
        <v>4844848823</v>
      </c>
      <c r="O58" s="13">
        <f>SUM(O9:$O$57)</f>
        <v>161776075617</v>
      </c>
      <c r="Q58" s="13">
        <f>SUM(Q9:$Q$57)</f>
        <v>-2465812693</v>
      </c>
      <c r="S58" s="13">
        <f>SUM(S9:$S$57)</f>
        <v>159310262924</v>
      </c>
    </row>
    <row r="59" spans="1:19" x14ac:dyDescent="0.25">
      <c r="I59" s="14"/>
      <c r="K59" s="14"/>
      <c r="M59" s="14"/>
      <c r="O59" s="14"/>
      <c r="Q59" s="14"/>
      <c r="S59" s="14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2023-10-01T09:33:44Z</dcterms:created>
  <dcterms:modified xsi:type="dcterms:W3CDTF">2023-10-01T09:40:38Z</dcterms:modified>
</cp:coreProperties>
</file>