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978D8D39-5368-42D0-98F1-6C1642819C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K10" i="15"/>
  <c r="I10" i="15"/>
  <c r="E10" i="15"/>
  <c r="K9" i="15"/>
  <c r="G9" i="15"/>
  <c r="G10" i="15" s="1"/>
  <c r="Q9" i="14"/>
  <c r="O9" i="14"/>
  <c r="M9" i="14"/>
  <c r="K9" i="14"/>
  <c r="I9" i="14"/>
  <c r="G9" i="14"/>
  <c r="E9" i="14"/>
  <c r="C9" i="14"/>
  <c r="U106" i="13"/>
  <c r="S106" i="13"/>
  <c r="Q106" i="13"/>
  <c r="O106" i="13"/>
  <c r="M106" i="13"/>
  <c r="K106" i="13"/>
  <c r="I106" i="13"/>
  <c r="G106" i="13"/>
  <c r="E106" i="13"/>
  <c r="C106" i="13"/>
  <c r="Q75" i="12"/>
  <c r="O75" i="12"/>
  <c r="M75" i="12"/>
  <c r="K75" i="12"/>
  <c r="I75" i="12"/>
  <c r="G75" i="12"/>
  <c r="E75" i="12"/>
  <c r="C75" i="12"/>
  <c r="Q67" i="11"/>
  <c r="O67" i="11"/>
  <c r="M67" i="11"/>
  <c r="K67" i="11"/>
  <c r="I67" i="11"/>
  <c r="G67" i="11"/>
  <c r="E67" i="11"/>
  <c r="C67" i="11"/>
  <c r="S10" i="10"/>
  <c r="Q10" i="10"/>
  <c r="O10" i="10"/>
  <c r="M10" i="10"/>
  <c r="K10" i="10"/>
  <c r="I10" i="10"/>
  <c r="S60" i="9"/>
  <c r="Q60" i="9"/>
  <c r="O60" i="9"/>
  <c r="M60" i="9"/>
  <c r="K60" i="9"/>
  <c r="I60" i="9"/>
  <c r="E12" i="8"/>
  <c r="I11" i="8"/>
  <c r="G11" i="8"/>
  <c r="G12" i="8" s="1"/>
  <c r="I10" i="8"/>
  <c r="G10" i="8"/>
  <c r="I9" i="8"/>
  <c r="G9" i="8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75" i="2"/>
  <c r="U75" i="2"/>
  <c r="S75" i="2"/>
  <c r="Q75" i="2"/>
  <c r="O75" i="2"/>
  <c r="M75" i="2"/>
  <c r="L75" i="2"/>
  <c r="J75" i="2"/>
  <c r="I75" i="2"/>
  <c r="G75" i="2"/>
  <c r="E75" i="2"/>
  <c r="C75" i="2"/>
</calcChain>
</file>

<file path=xl/sharedStrings.xml><?xml version="1.0" encoding="utf-8"?>
<sst xmlns="http://schemas.openxmlformats.org/spreadsheetml/2006/main" count="690" uniqueCount="262">
  <si>
    <t>‫صندوق سرمايه ‌گذاري مشترك بورسيران</t>
  </si>
  <si>
    <t>‫صورت وضعیت پورتفوی</t>
  </si>
  <si>
    <t>‫برای ماه منتهی به 1402/07/30</t>
  </si>
  <si>
    <t>‫1- سرمایه گذاری ها</t>
  </si>
  <si>
    <t>‫1-1- سرمایه گذاری در سهام و حق تقدم سهام</t>
  </si>
  <si>
    <t>‫1402/06/31</t>
  </si>
  <si>
    <t>‫تغییرات طی دوره</t>
  </si>
  <si>
    <t>‫1402/07/30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</si>
  <si>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</si>
  <si>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</si>
  <si>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</si>
  <si>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</si>
  <si>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</si>
  <si>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</si>
  <si>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</si>
  <si>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</si>
  <si>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</si>
  <si>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</si>
  <si>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‫انتقال داده هاي آسياتك</t>
  </si>
  <si>
    <t>‫ايران تاير</t>
  </si>
  <si>
    <t>‫ايران خودرو</t>
  </si>
  <si>
    <t>‫ايران خودرو ديزل</t>
  </si>
  <si>
    <t>‫بانك خاورميانه</t>
  </si>
  <si>
    <t>‫بانك صادرات</t>
  </si>
  <si>
    <t>‫بانك ملت</t>
  </si>
  <si>
    <t>‫بانک سامان- (نماد قدیمی حذف شده)</t>
  </si>
  <si>
    <t>‫بيمه آسيا</t>
  </si>
  <si>
    <t>‫بیمه کوثر</t>
  </si>
  <si>
    <t>‫توسعه ساختمان</t>
  </si>
  <si>
    <t>‫حمل و نقل بین المللی خلیج فارس</t>
  </si>
  <si>
    <t>‫زامياد</t>
  </si>
  <si>
    <t>‫س. الماس حكمت ايرانيان</t>
  </si>
  <si>
    <t>‫سايپا</t>
  </si>
  <si>
    <t>‫سرمايه سبحان</t>
  </si>
  <si>
    <t>‫سرمايه گذاري البرز</t>
  </si>
  <si>
    <t>‫سرمايه گذاري تامين اجتماعي</t>
  </si>
  <si>
    <t>‫سرمايه گذاري توسعه صنعت وتجارت</t>
  </si>
  <si>
    <t>‫سرمايه گذاري سپه</t>
  </si>
  <si>
    <t>‫سرمايه گذاري سپه (تقدم)</t>
  </si>
  <si>
    <t>‫سرمايه گذاري غدير</t>
  </si>
  <si>
    <t>‫سرمايه گذاري پتروشيـمي</t>
  </si>
  <si>
    <t>‫سيمان آبيك</t>
  </si>
  <si>
    <t>‫سيمان اردستان</t>
  </si>
  <si>
    <t>‫سيمان سپاهان</t>
  </si>
  <si>
    <t>‫سيمان فارس</t>
  </si>
  <si>
    <t>‫سيمان فارس و خوزستان</t>
  </si>
  <si>
    <t>‫شرکت سرمایه گذاری خوارزمی</t>
  </si>
  <si>
    <t>‫ص. معدني كيمياي زنجان گستران</t>
  </si>
  <si>
    <t>‫صنايع شيميايي كيمياگران امروز</t>
  </si>
  <si>
    <t>‫صنايع ماشين هاي اداري ايران</t>
  </si>
  <si>
    <t>‫صنايع پتروشيمي خليج فارس</t>
  </si>
  <si>
    <t>‫صنعتي بارز</t>
  </si>
  <si>
    <t>‫صنعتي سپاهان</t>
  </si>
  <si>
    <t>‫صنعتي مينو</t>
  </si>
  <si>
    <t>‫غلتك سازان سپاهان</t>
  </si>
  <si>
    <t>‫فولاد كاوه</t>
  </si>
  <si>
    <t>‫فولاد مباركه</t>
  </si>
  <si>
    <t>‫قند اصفهان</t>
  </si>
  <si>
    <t>‫قند قزوين</t>
  </si>
  <si>
    <t>‫قند مرودشت</t>
  </si>
  <si>
    <t>‫كربن</t>
  </si>
  <si>
    <t>‫كوير تاير</t>
  </si>
  <si>
    <t>‫مخابرات</t>
  </si>
  <si>
    <t>‫ملي مس</t>
  </si>
  <si>
    <t>‫مپنا</t>
  </si>
  <si>
    <t>‫نفت اصفهان</t>
  </si>
  <si>
    <t>‫نفت بندر عباس</t>
  </si>
  <si>
    <t>‫نفت تهران</t>
  </si>
  <si>
    <t>‫نيرو محركه</t>
  </si>
  <si>
    <t>‫پارس توشه</t>
  </si>
  <si>
    <t>‫پارس دارو</t>
  </si>
  <si>
    <t>‫پارس فولاد سبزوار</t>
  </si>
  <si>
    <t>‫پتروشيمي اروميه</t>
  </si>
  <si>
    <t>‫پتروشيمي تندگويان</t>
  </si>
  <si>
    <t>‫پتروشيمي نوري</t>
  </si>
  <si>
    <t>‫پتروشيمی پردیس</t>
  </si>
  <si>
    <t>‫پتروشیمی تامین</t>
  </si>
  <si>
    <t>‫پخش البرز</t>
  </si>
  <si>
    <t>‫گ.س.وت.ص.پتروشيمي خليج فارس</t>
  </si>
  <si>
    <t>‫گروه توسعه مالي مهر آيندگان - (نماد قدیمی حذف شده)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</si>
  <si>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</si>
  <si>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</si>
  <si>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</si>
  <si>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</si>
  <si>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</si>
  <si>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</si>
  <si>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</si>
  <si>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</si>
  <si>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</si>
  <si>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</si>
  <si>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</si>
  <si>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</si>
  <si>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</si>
  <si>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</si>
  <si>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</si>
  <si>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</si>
  <si>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</si>
  <si>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</si>
  <si>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</si>
  <si>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</si>
  <si>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</si>
  <si>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</si>
  <si>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</si>
  <si>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</si>
  <si>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</si>
  <si>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</si>
  <si>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</si>
  <si>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</si>
  <si>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</si>
  <si>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</si>
  <si>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</si>
  <si>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</si>
  <si>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</si>
  <si>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</si>
  <si>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</si>
  <si>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</si>
  <si>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</si>
  <si>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</si>
  <si>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</si>
  <si>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</si>
  <si>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</si>
  <si>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</si>
  <si>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</si>
  <si>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</si>
  <si>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</si>
  <si>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</si>
  <si>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</si>
  <si>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</si>
  <si>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</si>
  <si>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</si>
  <si>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</si>
  <si>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</si>
  <si>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</si>
  <si>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</si>
  <si>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</si>
  <si>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</si>
  <si>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</si>
  <si>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</si>
  <si>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</si>
  <si>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</si>
  <si>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</si>
  <si>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</si>
  <si>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</si>
  <si>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</si>
  <si>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</si>
  <si>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</si>
  <si>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</si>
  <si>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</si>
  <si>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</si>
  <si>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</si>
  <si>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</si>
  <si>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</si>
  <si>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</si>
  <si>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</si>
  <si>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</si>
  <si>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‫1402/04/29</t>
  </si>
  <si>
    <t>‫1402/04/14</t>
  </si>
  <si>
    <t>‫1402/03/31</t>
  </si>
  <si>
    <t>‫1402/04/26</t>
  </si>
  <si>
    <t>‫تامين سرمايه بانك ملت</t>
  </si>
  <si>
    <t>‫1402/01/09</t>
  </si>
  <si>
    <t>‫تامين سرمايه كيميا</t>
  </si>
  <si>
    <t>‫1402/03/08</t>
  </si>
  <si>
    <t>‫داروسازي دانا</t>
  </si>
  <si>
    <t>‫1402/02/07</t>
  </si>
  <si>
    <t>‫داروسازي كاسپين</t>
  </si>
  <si>
    <t>‫ريل گردش ايرانيان</t>
  </si>
  <si>
    <t>‫1402/04/31</t>
  </si>
  <si>
    <t>‫1402/04/17</t>
  </si>
  <si>
    <t>‫1402/07/17</t>
  </si>
  <si>
    <t>‫1402/01/31</t>
  </si>
  <si>
    <t>‫1402/05/11</t>
  </si>
  <si>
    <t>‫1402/04/04</t>
  </si>
  <si>
    <t>‫1402/04/12</t>
  </si>
  <si>
    <t>‫سيمرغ</t>
  </si>
  <si>
    <t>‫1402/01/30</t>
  </si>
  <si>
    <t>‫1402/07/27</t>
  </si>
  <si>
    <t>‫1402/04/25</t>
  </si>
  <si>
    <t>‫1402/04/28</t>
  </si>
  <si>
    <t>‫صنايع فروآلياژ ايران</t>
  </si>
  <si>
    <t>‫1402/04/22</t>
  </si>
  <si>
    <t>‫1402/04/15</t>
  </si>
  <si>
    <t>‫1402/03/23</t>
  </si>
  <si>
    <t>‫فولاد اميركبير</t>
  </si>
  <si>
    <t>‫1402/04/19</t>
  </si>
  <si>
    <t>‫1402/06/13</t>
  </si>
  <si>
    <t>‫1402/04/30</t>
  </si>
  <si>
    <t>‫1402/03/17</t>
  </si>
  <si>
    <t>‫1402/03/22</t>
  </si>
  <si>
    <t>‫پتروشيمي شيراز</t>
  </si>
  <si>
    <t>‫1402/04/20</t>
  </si>
  <si>
    <t>‫1402/06/06</t>
  </si>
  <si>
    <t>‫1402/02/31</t>
  </si>
  <si>
    <t>‫گروه توسعه مالي مهرآيندگان</t>
  </si>
  <si>
    <t>‫1402/04/03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</si>
  <si>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</si>
  <si>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</si>
  <si>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</si>
  <si>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</si>
  <si>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</si>
  <si>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‫1402/07/01</t>
  </si>
  <si>
    <t>‫-</t>
  </si>
  <si>
    <t>‫سود(زیان) حاصل از فروش اوراق بهادار</t>
  </si>
  <si>
    <t>‫ارزش دفتری</t>
  </si>
  <si>
    <t>‫سود و زیان ناشی از فروش</t>
  </si>
  <si>
    <t>‫آذرآب</t>
  </si>
  <si>
    <t>‫اختيارخ شپنا-4350-1401/08/29</t>
  </si>
  <si>
    <t>‫اختيارخ شپنا-5350-1401/08/29</t>
  </si>
  <si>
    <t>‫اعتلاء البرز</t>
  </si>
  <si>
    <t>‫باما</t>
  </si>
  <si>
    <t>‫بانک رسالت</t>
  </si>
  <si>
    <t>‫بيمه پارسيان</t>
  </si>
  <si>
    <t>‫بين المللي توسعه ص. معادن غدير</t>
  </si>
  <si>
    <t>‫تامين سرمايه كيميا- (نماد قدیمی حذف شده)</t>
  </si>
  <si>
    <t>‫تجلي توسعه معادن و فلزات</t>
  </si>
  <si>
    <t>‫توسعه و عمران اميد</t>
  </si>
  <si>
    <t>‫داروپخش</t>
  </si>
  <si>
    <t>‫سرمايه گذاري شفادارو</t>
  </si>
  <si>
    <t>‫سيمان اردبيل</t>
  </si>
  <si>
    <t>‫سيمان هرمزگان</t>
  </si>
  <si>
    <t>‫صنايع پتروشيمي تخت جمشيد</t>
  </si>
  <si>
    <t>‫قند نيشابور</t>
  </si>
  <si>
    <t>‫كشت و دامداري فكا</t>
  </si>
  <si>
    <t>‫كشت وصنعت شريف آباد</t>
  </si>
  <si>
    <t>‫كيمياي زنجان گستران - (نماد قدیمی حذف شده)</t>
  </si>
  <si>
    <t>‫ليزينگ صنعت</t>
  </si>
  <si>
    <t>‫محور خودرو</t>
  </si>
  <si>
    <t>‫نفت تبريز</t>
  </si>
  <si>
    <t>‫پتروشيمي بوعلي سينا</t>
  </si>
  <si>
    <t>‫پلاسكوكار</t>
  </si>
  <si>
    <t>‫گروه بهمن</t>
  </si>
  <si>
    <t>‫گوشت مرغ ماهان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</si>
  <si>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</si>
  <si>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</si>
  <si>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</si>
  <si>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</si>
  <si>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</si>
  <si>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</si>
  <si>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</si>
  <si>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</si>
  <si>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</si>
  <si>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</si>
  <si>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كوثر</t>
  </si>
  <si>
    <t>‫حمل و نقل بين المللي خليج فارس</t>
  </si>
  <si>
    <t>‫شركت سرمايه گذاري خوارزمي</t>
  </si>
  <si>
    <t>‫صنعت و معدن</t>
  </si>
  <si>
    <t>‫پتروشيمي تامين</t>
  </si>
  <si>
    <t>‫پتروشيمي خليج فارس</t>
  </si>
  <si>
    <t>‫پتروشيمي پرديس</t>
  </si>
  <si>
    <t>‫گروه پتروشيمي س.ايرانيان</t>
  </si>
  <si>
    <t>‫بانك رسالت</t>
  </si>
  <si>
    <t>‫كيمياي زنجان گستران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</si>
  <si>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</si>
  <si>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</si>
  <si>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</si>
  <si>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</si>
  <si>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</si>
  <si>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</si>
  <si>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</si>
  <si>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</si>
  <si>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</si>
  <si>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‫بورسيران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</si>
</sst>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/>
    <xf numFmtId="3" fontId="2" fillId="0" borderId="0" xfId="0" applyNumberFormat="1" applyFont="1"/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5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workbookViewId="0">
      <selection activeCell="M16" sqref="M16"/>
    </sheetView>
  </sheetViews>
  <sheetFormatPr defaultRowHeight="18" x14ac:dyDescent="0.25"/>
  <cols>
    <col min="1" max="16384" width="9.140625" style="3"/>
  </cols>
  <sheetData>
    <row r="22" spans="1:10" ht="39.950000000000003" customHeight="1" x14ac:dyDescent="0.2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2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2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M21" sqref="A1:XFD1048576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8.42578125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8.42578125" style="6" customWidth="1"/>
    <col min="14" max="14" width="1.42578125" style="6" customWidth="1"/>
    <col min="15" max="15" width="18.42578125" style="6" customWidth="1"/>
    <col min="16" max="16" width="1.42578125" style="6" customWidth="1"/>
    <col min="17" max="17" width="14.140625" style="6" customWidth="1"/>
    <col min="18" max="18" width="1.42578125" style="6" customWidth="1"/>
    <col min="19" max="19" width="18.42578125" style="6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ht="21" x14ac:dyDescent="0.45">
      <c r="A5" s="7" t="s">
        <v>195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7" spans="1:19" ht="21" x14ac:dyDescent="0.45">
      <c r="I7" s="8" t="s">
        <v>148</v>
      </c>
      <c r="J7" s="9"/>
      <c r="K7" s="9"/>
      <c r="L7" s="9"/>
      <c r="M7" s="9"/>
      <c r="O7" s="8" t="s">
        <v>7</v>
      </c>
      <c r="P7" s="9"/>
      <c r="Q7" s="9"/>
      <c r="R7" s="9"/>
      <c r="S7" s="9"/>
    </row>
    <row r="8" spans="1:19" ht="42" x14ac:dyDescent="0.45">
      <c r="A8" s="37" t="s">
        <v>134</v>
      </c>
      <c r="C8" s="33" t="s">
        <v>196</v>
      </c>
      <c r="E8" s="33" t="s">
        <v>94</v>
      </c>
      <c r="G8" s="33" t="s">
        <v>111</v>
      </c>
      <c r="I8" s="33" t="s">
        <v>197</v>
      </c>
      <c r="K8" s="33" t="s">
        <v>153</v>
      </c>
      <c r="M8" s="33" t="s">
        <v>198</v>
      </c>
      <c r="O8" s="33" t="s">
        <v>197</v>
      </c>
      <c r="Q8" s="33" t="s">
        <v>153</v>
      </c>
      <c r="S8" s="33" t="s">
        <v>198</v>
      </c>
    </row>
    <row r="9" spans="1:19" ht="37.5" x14ac:dyDescent="0.45">
      <c r="A9" s="34" t="s">
        <v>199</v>
      </c>
      <c r="C9" s="16" t="s">
        <v>200</v>
      </c>
      <c r="E9" s="16" t="s">
        <v>201</v>
      </c>
      <c r="G9" s="16" t="s">
        <v>119</v>
      </c>
      <c r="I9" s="15">
        <v>2071871</v>
      </c>
      <c r="K9" s="15">
        <v>0</v>
      </c>
      <c r="M9" s="15">
        <v>2071871</v>
      </c>
      <c r="O9" s="15">
        <v>2208615</v>
      </c>
      <c r="Q9" s="15">
        <v>0</v>
      </c>
      <c r="S9" s="15">
        <v>2208615</v>
      </c>
    </row>
    <row r="10" spans="1:19" ht="18.75" x14ac:dyDescent="0.45">
      <c r="A10" s="18" t="s">
        <v>81</v>
      </c>
      <c r="I10" s="18">
        <f>SUM(I9:$I$9)</f>
        <v>2071871</v>
      </c>
      <c r="K10" s="18">
        <f>SUM(K9:$K$9)</f>
        <v>0</v>
      </c>
      <c r="M10" s="18">
        <f>SUM(M9:$M$9)</f>
        <v>2071871</v>
      </c>
      <c r="O10" s="18">
        <f>SUM(O9:$O$9)</f>
        <v>2208615</v>
      </c>
      <c r="Q10" s="18">
        <f>SUM(Q9:$Q$9)</f>
        <v>0</v>
      </c>
      <c r="S10" s="18">
        <f>SUM(S9:$S$9)</f>
        <v>2208615</v>
      </c>
    </row>
    <row r="11" spans="1:19" ht="18.75" x14ac:dyDescent="0.45">
      <c r="I11" s="20"/>
      <c r="K11" s="20"/>
      <c r="M11" s="20"/>
      <c r="O11" s="20"/>
      <c r="Q11" s="20"/>
      <c r="S11" s="20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0"/>
  <sheetViews>
    <sheetView rightToLeft="1" workbookViewId="0">
      <selection activeCell="O72" sqref="O72"/>
    </sheetView>
  </sheetViews>
  <sheetFormatPr defaultRowHeight="18" x14ac:dyDescent="0.45"/>
  <cols>
    <col min="1" max="1" width="21.85546875" style="6" bestFit="1" customWidth="1"/>
    <col min="2" max="2" width="1.42578125" style="6" customWidth="1"/>
    <col min="3" max="3" width="11.42578125" style="6" bestFit="1" customWidth="1"/>
    <col min="4" max="4" width="1.42578125" style="6" customWidth="1"/>
    <col min="5" max="5" width="15.7109375" style="6" bestFit="1" customWidth="1"/>
    <col min="6" max="6" width="1.42578125" style="6" customWidth="1"/>
    <col min="7" max="7" width="15.5703125" style="6" bestFit="1" customWidth="1"/>
    <col min="8" max="8" width="1.42578125" style="6" customWidth="1"/>
    <col min="9" max="9" width="16.85546875" style="6" bestFit="1" customWidth="1"/>
    <col min="10" max="10" width="1.42578125" style="6" customWidth="1"/>
    <col min="11" max="11" width="12.7109375" style="6" customWidth="1"/>
    <col min="12" max="12" width="1.42578125" style="6" customWidth="1"/>
    <col min="13" max="13" width="18.42578125" style="6" bestFit="1" customWidth="1"/>
    <col min="14" max="14" width="1.42578125" style="6" customWidth="1"/>
    <col min="15" max="15" width="18.5703125" style="6" bestFit="1" customWidth="1"/>
    <col min="16" max="16" width="1.42578125" style="6" customWidth="1"/>
    <col min="17" max="17" width="16.85546875" style="6" bestFit="1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202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148</v>
      </c>
      <c r="D7" s="9"/>
      <c r="E7" s="9"/>
      <c r="F7" s="9"/>
      <c r="G7" s="9"/>
      <c r="H7" s="9"/>
      <c r="I7" s="9"/>
      <c r="K7" s="8" t="s">
        <v>7</v>
      </c>
      <c r="L7" s="9"/>
      <c r="M7" s="9"/>
      <c r="N7" s="9"/>
      <c r="O7" s="9"/>
      <c r="P7" s="9"/>
      <c r="Q7" s="9"/>
    </row>
    <row r="8" spans="1:17" ht="42" x14ac:dyDescent="0.45">
      <c r="A8" s="37" t="s">
        <v>134</v>
      </c>
      <c r="C8" s="33" t="s">
        <v>9</v>
      </c>
      <c r="E8" s="33" t="s">
        <v>11</v>
      </c>
      <c r="G8" s="33" t="s">
        <v>203</v>
      </c>
      <c r="I8" s="33" t="s">
        <v>204</v>
      </c>
      <c r="K8" s="33" t="s">
        <v>9</v>
      </c>
      <c r="M8" s="33" t="s">
        <v>11</v>
      </c>
      <c r="O8" s="33" t="s">
        <v>203</v>
      </c>
      <c r="Q8" s="33" t="s">
        <v>204</v>
      </c>
    </row>
    <row r="9" spans="1:17" ht="18.75" x14ac:dyDescent="0.45">
      <c r="A9" s="34" t="s">
        <v>205</v>
      </c>
      <c r="J9" s="16"/>
      <c r="K9" s="15">
        <v>3000000</v>
      </c>
      <c r="M9" s="15">
        <v>6469798782</v>
      </c>
      <c r="O9" s="15">
        <v>5957361620</v>
      </c>
      <c r="Q9" s="15">
        <v>512437162</v>
      </c>
    </row>
    <row r="10" spans="1:17" ht="37.5" x14ac:dyDescent="0.45">
      <c r="A10" s="34" t="s">
        <v>206</v>
      </c>
      <c r="J10" s="16"/>
      <c r="K10" s="15">
        <v>50000</v>
      </c>
      <c r="M10" s="15">
        <v>50000</v>
      </c>
      <c r="O10" s="15">
        <v>50000</v>
      </c>
      <c r="Q10" s="15">
        <v>0</v>
      </c>
    </row>
    <row r="11" spans="1:17" ht="37.5" x14ac:dyDescent="0.45">
      <c r="A11" s="34" t="s">
        <v>207</v>
      </c>
      <c r="J11" s="16"/>
      <c r="K11" s="15">
        <v>60000</v>
      </c>
      <c r="M11" s="15">
        <v>60000</v>
      </c>
      <c r="O11" s="15">
        <v>60000</v>
      </c>
      <c r="Q11" s="15">
        <v>0</v>
      </c>
    </row>
    <row r="12" spans="1:17" ht="18.75" x14ac:dyDescent="0.45">
      <c r="A12" s="34" t="s">
        <v>208</v>
      </c>
      <c r="J12" s="16"/>
      <c r="K12" s="15">
        <v>905000</v>
      </c>
      <c r="M12" s="15">
        <v>3481512093</v>
      </c>
      <c r="O12" s="15">
        <v>2907408684</v>
      </c>
      <c r="Q12" s="15">
        <v>574103409</v>
      </c>
    </row>
    <row r="13" spans="1:17" ht="18.75" x14ac:dyDescent="0.45">
      <c r="A13" s="34" t="s">
        <v>20</v>
      </c>
      <c r="J13" s="16"/>
      <c r="K13" s="15">
        <v>2830000</v>
      </c>
      <c r="M13" s="15">
        <v>11617065833</v>
      </c>
      <c r="O13" s="15">
        <v>9525796051</v>
      </c>
      <c r="Q13" s="15">
        <v>2091269782</v>
      </c>
    </row>
    <row r="14" spans="1:17" ht="18.75" x14ac:dyDescent="0.45">
      <c r="A14" s="34" t="s">
        <v>209</v>
      </c>
      <c r="J14" s="16"/>
      <c r="K14" s="15">
        <v>450000</v>
      </c>
      <c r="M14" s="15">
        <v>2299237691</v>
      </c>
      <c r="O14" s="15">
        <v>2051157192</v>
      </c>
      <c r="Q14" s="15">
        <v>248080499</v>
      </c>
    </row>
    <row r="15" spans="1:17" ht="18.75" x14ac:dyDescent="0.45">
      <c r="A15" s="34" t="s">
        <v>22</v>
      </c>
      <c r="J15" s="16"/>
      <c r="K15" s="15">
        <v>11950000</v>
      </c>
      <c r="M15" s="15">
        <v>59626801282</v>
      </c>
      <c r="O15" s="15">
        <v>54286026082</v>
      </c>
      <c r="Q15" s="15">
        <v>5340775200</v>
      </c>
    </row>
    <row r="16" spans="1:17" ht="18.75" x14ac:dyDescent="0.45">
      <c r="A16" s="34" t="s">
        <v>23</v>
      </c>
      <c r="C16" s="15">
        <v>1900000</v>
      </c>
      <c r="E16" s="15">
        <v>3994238298</v>
      </c>
      <c r="G16" s="15">
        <v>4451714555</v>
      </c>
      <c r="I16" s="15">
        <v>-457476257</v>
      </c>
      <c r="K16" s="15">
        <v>1900000</v>
      </c>
      <c r="M16" s="15">
        <v>3994238298</v>
      </c>
      <c r="O16" s="15">
        <v>4451714555</v>
      </c>
      <c r="Q16" s="15">
        <v>-457476257</v>
      </c>
    </row>
    <row r="17" spans="1:17" ht="18.75" x14ac:dyDescent="0.45">
      <c r="A17" s="34" t="s">
        <v>24</v>
      </c>
      <c r="C17" s="15">
        <v>1000000</v>
      </c>
      <c r="E17" s="15">
        <v>4523013078</v>
      </c>
      <c r="G17" s="15">
        <v>3339774395</v>
      </c>
      <c r="I17" s="15">
        <v>1183238683</v>
      </c>
      <c r="K17" s="15">
        <v>14300000</v>
      </c>
      <c r="M17" s="15">
        <v>70026693062</v>
      </c>
      <c r="O17" s="15">
        <v>47726765073</v>
      </c>
      <c r="Q17" s="15">
        <v>22299927989</v>
      </c>
    </row>
    <row r="18" spans="1:17" ht="18.75" x14ac:dyDescent="0.45">
      <c r="A18" s="34" t="s">
        <v>210</v>
      </c>
      <c r="J18" s="16"/>
      <c r="K18" s="15">
        <v>38555</v>
      </c>
      <c r="M18" s="15">
        <v>535408604</v>
      </c>
      <c r="O18" s="15">
        <v>440638579</v>
      </c>
      <c r="Q18" s="15">
        <v>94770025</v>
      </c>
    </row>
    <row r="19" spans="1:17" ht="18.75" x14ac:dyDescent="0.45">
      <c r="A19" s="34" t="s">
        <v>26</v>
      </c>
      <c r="C19" s="15">
        <v>1200000</v>
      </c>
      <c r="E19" s="15">
        <v>2444124303</v>
      </c>
      <c r="G19" s="15">
        <v>3346819467</v>
      </c>
      <c r="I19" s="15">
        <v>-902695164</v>
      </c>
      <c r="K19" s="15">
        <v>3200000</v>
      </c>
      <c r="M19" s="15">
        <v>8746582404</v>
      </c>
      <c r="O19" s="15">
        <v>8911510532</v>
      </c>
      <c r="Q19" s="15">
        <v>-164928128</v>
      </c>
    </row>
    <row r="20" spans="1:17" ht="18.75" x14ac:dyDescent="0.45">
      <c r="A20" s="34" t="s">
        <v>211</v>
      </c>
      <c r="J20" s="16"/>
      <c r="K20" s="15">
        <v>2000000</v>
      </c>
      <c r="M20" s="15">
        <v>9847092889</v>
      </c>
      <c r="O20" s="15">
        <v>8223165925</v>
      </c>
      <c r="Q20" s="15">
        <v>1623926964</v>
      </c>
    </row>
    <row r="21" spans="1:17" ht="37.5" x14ac:dyDescent="0.45">
      <c r="A21" s="34" t="s">
        <v>212</v>
      </c>
      <c r="J21" s="16"/>
      <c r="K21" s="15">
        <v>1082861</v>
      </c>
      <c r="M21" s="15">
        <v>15397926671</v>
      </c>
      <c r="O21" s="15">
        <v>13451023202</v>
      </c>
      <c r="Q21" s="15">
        <v>1946903469</v>
      </c>
    </row>
    <row r="22" spans="1:17" ht="18.75" x14ac:dyDescent="0.45">
      <c r="A22" s="34" t="s">
        <v>159</v>
      </c>
      <c r="J22" s="16"/>
      <c r="K22" s="15">
        <v>1755166</v>
      </c>
      <c r="M22" s="15">
        <v>5565175306</v>
      </c>
      <c r="O22" s="15">
        <v>4294998028</v>
      </c>
      <c r="Q22" s="15">
        <v>1270177278</v>
      </c>
    </row>
    <row r="23" spans="1:17" ht="18.75" x14ac:dyDescent="0.45">
      <c r="A23" s="34" t="s">
        <v>161</v>
      </c>
      <c r="J23" s="16"/>
      <c r="K23" s="15">
        <v>70247</v>
      </c>
      <c r="M23" s="15">
        <v>126041408</v>
      </c>
      <c r="O23" s="15">
        <v>69556352</v>
      </c>
      <c r="Q23" s="15">
        <v>56485056</v>
      </c>
    </row>
    <row r="24" spans="1:17" ht="37.5" x14ac:dyDescent="0.45">
      <c r="A24" s="34" t="s">
        <v>213</v>
      </c>
      <c r="J24" s="16"/>
      <c r="K24" s="15">
        <v>70247</v>
      </c>
      <c r="M24" s="15">
        <v>70310779</v>
      </c>
      <c r="O24" s="15">
        <v>70310779</v>
      </c>
      <c r="Q24" s="15">
        <v>0</v>
      </c>
    </row>
    <row r="25" spans="1:17" ht="18.75" x14ac:dyDescent="0.45">
      <c r="A25" s="34" t="s">
        <v>214</v>
      </c>
      <c r="J25" s="16"/>
      <c r="K25" s="15">
        <v>17480000</v>
      </c>
      <c r="M25" s="15">
        <v>29536533479</v>
      </c>
      <c r="O25" s="15">
        <v>29466652324</v>
      </c>
      <c r="Q25" s="15">
        <v>69881155</v>
      </c>
    </row>
    <row r="26" spans="1:17" ht="18.75" x14ac:dyDescent="0.45">
      <c r="A26" s="34" t="s">
        <v>28</v>
      </c>
      <c r="C26" s="15">
        <v>600000</v>
      </c>
      <c r="E26" s="15">
        <v>2124881323</v>
      </c>
      <c r="G26" s="15">
        <v>1906593064</v>
      </c>
      <c r="I26" s="15">
        <v>218288259</v>
      </c>
      <c r="K26" s="15">
        <v>600000</v>
      </c>
      <c r="M26" s="15">
        <v>2124881323</v>
      </c>
      <c r="O26" s="15">
        <v>1906593064</v>
      </c>
      <c r="Q26" s="15">
        <v>218288259</v>
      </c>
    </row>
    <row r="27" spans="1:17" ht="18.75" x14ac:dyDescent="0.45">
      <c r="A27" s="34" t="s">
        <v>215</v>
      </c>
      <c r="J27" s="16"/>
      <c r="K27" s="15">
        <v>1600000</v>
      </c>
      <c r="M27" s="15">
        <v>4449416565</v>
      </c>
      <c r="O27" s="15">
        <v>5227839094</v>
      </c>
      <c r="Q27" s="15">
        <v>-778422529</v>
      </c>
    </row>
    <row r="28" spans="1:17" ht="18.75" x14ac:dyDescent="0.45">
      <c r="A28" s="34" t="s">
        <v>163</v>
      </c>
      <c r="J28" s="16"/>
      <c r="K28" s="15">
        <v>141057</v>
      </c>
      <c r="M28" s="15">
        <v>6747243749</v>
      </c>
      <c r="O28" s="15">
        <v>5263620693</v>
      </c>
      <c r="Q28" s="15">
        <v>1483623056</v>
      </c>
    </row>
    <row r="29" spans="1:17" ht="18.75" x14ac:dyDescent="0.45">
      <c r="A29" s="34" t="s">
        <v>165</v>
      </c>
      <c r="J29" s="16"/>
      <c r="K29" s="15">
        <v>8279</v>
      </c>
      <c r="M29" s="15">
        <v>148076697</v>
      </c>
      <c r="O29" s="15">
        <v>125110996</v>
      </c>
      <c r="Q29" s="15">
        <v>22965701</v>
      </c>
    </row>
    <row r="30" spans="1:17" ht="18.75" x14ac:dyDescent="0.45">
      <c r="A30" s="34" t="s">
        <v>216</v>
      </c>
      <c r="J30" s="16"/>
      <c r="K30" s="15">
        <v>82000</v>
      </c>
      <c r="M30" s="15">
        <v>3341996100</v>
      </c>
      <c r="O30" s="15">
        <v>3242925463</v>
      </c>
      <c r="Q30" s="15">
        <v>99070637</v>
      </c>
    </row>
    <row r="31" spans="1:17" ht="18.75" x14ac:dyDescent="0.45">
      <c r="A31" s="34" t="s">
        <v>166</v>
      </c>
      <c r="J31" s="16"/>
      <c r="K31" s="15">
        <v>2000000</v>
      </c>
      <c r="M31" s="15">
        <v>6797314006</v>
      </c>
      <c r="O31" s="15">
        <v>7679106306</v>
      </c>
      <c r="Q31" s="15">
        <v>-881792300</v>
      </c>
    </row>
    <row r="32" spans="1:17" ht="18.75" x14ac:dyDescent="0.45">
      <c r="A32" s="34" t="s">
        <v>30</v>
      </c>
      <c r="J32" s="16"/>
      <c r="K32" s="15">
        <v>390000</v>
      </c>
      <c r="M32" s="15">
        <v>3159687346</v>
      </c>
      <c r="O32" s="15">
        <v>2979503666</v>
      </c>
      <c r="Q32" s="15">
        <v>180183680</v>
      </c>
    </row>
    <row r="33" spans="1:17" ht="18.75" x14ac:dyDescent="0.45">
      <c r="A33" s="34" t="s">
        <v>31</v>
      </c>
      <c r="C33" s="15">
        <v>600000</v>
      </c>
      <c r="E33" s="15">
        <v>1734631375</v>
      </c>
      <c r="G33" s="15">
        <v>1577737529</v>
      </c>
      <c r="I33" s="15">
        <v>156893846</v>
      </c>
      <c r="K33" s="15">
        <v>600000</v>
      </c>
      <c r="M33" s="15">
        <v>1734631375</v>
      </c>
      <c r="O33" s="15">
        <v>1577737529</v>
      </c>
      <c r="Q33" s="15">
        <v>156893846</v>
      </c>
    </row>
    <row r="34" spans="1:17" ht="18.75" x14ac:dyDescent="0.45">
      <c r="A34" s="34" t="s">
        <v>32</v>
      </c>
      <c r="J34" s="16"/>
      <c r="K34" s="15">
        <v>1400000</v>
      </c>
      <c r="M34" s="15">
        <v>4556226903</v>
      </c>
      <c r="O34" s="15">
        <v>3821259419</v>
      </c>
      <c r="Q34" s="15">
        <v>734967484</v>
      </c>
    </row>
    <row r="35" spans="1:17" ht="18.75" x14ac:dyDescent="0.45">
      <c r="A35" s="34" t="s">
        <v>34</v>
      </c>
      <c r="C35" s="15">
        <v>500000</v>
      </c>
      <c r="E35" s="15">
        <v>2981071176</v>
      </c>
      <c r="G35" s="15">
        <v>3804007667</v>
      </c>
      <c r="I35" s="15">
        <v>-822936491</v>
      </c>
      <c r="K35" s="15">
        <v>500000</v>
      </c>
      <c r="M35" s="15">
        <v>2981071176</v>
      </c>
      <c r="O35" s="15">
        <v>3804007667</v>
      </c>
      <c r="Q35" s="15">
        <v>-822936491</v>
      </c>
    </row>
    <row r="36" spans="1:17" ht="37.5" x14ac:dyDescent="0.45">
      <c r="A36" s="34" t="s">
        <v>35</v>
      </c>
      <c r="C36" s="15">
        <v>2000000</v>
      </c>
      <c r="E36" s="15">
        <v>2567727846</v>
      </c>
      <c r="G36" s="15">
        <v>2807268465</v>
      </c>
      <c r="I36" s="15">
        <v>-239540619</v>
      </c>
      <c r="K36" s="15">
        <v>2000000</v>
      </c>
      <c r="M36" s="15">
        <v>2567727846</v>
      </c>
      <c r="O36" s="15">
        <v>2807268465</v>
      </c>
      <c r="Q36" s="15">
        <v>-239540619</v>
      </c>
    </row>
    <row r="37" spans="1:17" ht="37.5" x14ac:dyDescent="0.45">
      <c r="A37" s="34" t="s">
        <v>36</v>
      </c>
      <c r="C37" s="15">
        <v>2597718</v>
      </c>
      <c r="E37" s="15">
        <v>5084119954</v>
      </c>
      <c r="G37" s="15">
        <v>5412975965</v>
      </c>
      <c r="I37" s="15">
        <v>-328856011</v>
      </c>
      <c r="K37" s="15">
        <v>6350077</v>
      </c>
      <c r="M37" s="15">
        <v>14803700187</v>
      </c>
      <c r="O37" s="15">
        <v>13217706842</v>
      </c>
      <c r="Q37" s="15">
        <v>1585993345</v>
      </c>
    </row>
    <row r="38" spans="1:17" ht="18.75" x14ac:dyDescent="0.45">
      <c r="A38" s="34" t="s">
        <v>217</v>
      </c>
      <c r="J38" s="16"/>
      <c r="K38" s="15">
        <v>830558</v>
      </c>
      <c r="M38" s="15">
        <v>16763510805</v>
      </c>
      <c r="O38" s="15">
        <v>14727727256</v>
      </c>
      <c r="Q38" s="15">
        <v>2035783549</v>
      </c>
    </row>
    <row r="39" spans="1:17" ht="18.75" x14ac:dyDescent="0.45">
      <c r="A39" s="34" t="s">
        <v>40</v>
      </c>
      <c r="C39" s="15">
        <v>344439</v>
      </c>
      <c r="E39" s="15">
        <v>9192273082</v>
      </c>
      <c r="G39" s="15">
        <v>6916030693</v>
      </c>
      <c r="I39" s="15">
        <v>2276242389</v>
      </c>
      <c r="K39" s="15">
        <v>344439</v>
      </c>
      <c r="M39" s="15">
        <v>9192273082</v>
      </c>
      <c r="O39" s="15">
        <v>6916030693</v>
      </c>
      <c r="Q39" s="15">
        <v>2276242389</v>
      </c>
    </row>
    <row r="40" spans="1:17" ht="18.75" x14ac:dyDescent="0.45">
      <c r="A40" s="34" t="s">
        <v>218</v>
      </c>
      <c r="J40" s="16"/>
      <c r="K40" s="15">
        <v>162650</v>
      </c>
      <c r="M40" s="15">
        <v>7544915995</v>
      </c>
      <c r="O40" s="15">
        <v>7393838912</v>
      </c>
      <c r="Q40" s="15">
        <v>151077083</v>
      </c>
    </row>
    <row r="41" spans="1:17" ht="18.75" x14ac:dyDescent="0.45">
      <c r="A41" s="34" t="s">
        <v>219</v>
      </c>
      <c r="J41" s="16"/>
      <c r="K41" s="15">
        <v>200000</v>
      </c>
      <c r="M41" s="15">
        <v>5251919942</v>
      </c>
      <c r="O41" s="15">
        <v>5343547441</v>
      </c>
      <c r="Q41" s="15">
        <v>-91627499</v>
      </c>
    </row>
    <row r="42" spans="1:17" ht="18.75" x14ac:dyDescent="0.45">
      <c r="A42" s="34" t="s">
        <v>174</v>
      </c>
      <c r="J42" s="16"/>
      <c r="K42" s="15">
        <v>3778</v>
      </c>
      <c r="M42" s="15">
        <v>107919446</v>
      </c>
      <c r="O42" s="15">
        <v>125845417</v>
      </c>
      <c r="Q42" s="15">
        <v>-17925971</v>
      </c>
    </row>
    <row r="43" spans="1:17" ht="37.5" x14ac:dyDescent="0.45">
      <c r="A43" s="34" t="s">
        <v>46</v>
      </c>
      <c r="C43" s="15">
        <v>1000000</v>
      </c>
      <c r="E43" s="15">
        <v>5628789720</v>
      </c>
      <c r="G43" s="15">
        <v>6766391434</v>
      </c>
      <c r="I43" s="15">
        <v>-1137601714</v>
      </c>
      <c r="K43" s="15">
        <v>1000000</v>
      </c>
      <c r="M43" s="15">
        <v>5628789720</v>
      </c>
      <c r="O43" s="15">
        <v>6766391434</v>
      </c>
      <c r="Q43" s="15">
        <v>-1137601714</v>
      </c>
    </row>
    <row r="44" spans="1:17" ht="18.75" x14ac:dyDescent="0.45">
      <c r="A44" s="34" t="s">
        <v>179</v>
      </c>
      <c r="J44" s="16"/>
      <c r="K44" s="15">
        <v>225581</v>
      </c>
      <c r="M44" s="15">
        <v>9644753275</v>
      </c>
      <c r="O44" s="15">
        <v>13394591719</v>
      </c>
      <c r="Q44" s="15">
        <v>-3749838444</v>
      </c>
    </row>
    <row r="45" spans="1:17" ht="37.5" x14ac:dyDescent="0.45">
      <c r="A45" s="34" t="s">
        <v>220</v>
      </c>
      <c r="J45" s="16"/>
      <c r="K45" s="15">
        <v>270000</v>
      </c>
      <c r="M45" s="15">
        <v>2147771937</v>
      </c>
      <c r="O45" s="15">
        <v>2170224723</v>
      </c>
      <c r="Q45" s="15">
        <v>-22452786</v>
      </c>
    </row>
    <row r="46" spans="1:17" ht="37.5" x14ac:dyDescent="0.45">
      <c r="A46" s="34" t="s">
        <v>50</v>
      </c>
      <c r="J46" s="16"/>
      <c r="K46" s="15">
        <v>7100000</v>
      </c>
      <c r="M46" s="15">
        <v>96732770732</v>
      </c>
      <c r="O46" s="15">
        <v>77056300812</v>
      </c>
      <c r="Q46" s="15">
        <v>19676469920</v>
      </c>
    </row>
    <row r="47" spans="1:17" ht="18.75" x14ac:dyDescent="0.45">
      <c r="A47" s="34" t="s">
        <v>53</v>
      </c>
      <c r="C47" s="15">
        <v>600000</v>
      </c>
      <c r="E47" s="15">
        <v>9094022729</v>
      </c>
      <c r="G47" s="15">
        <v>7394977519</v>
      </c>
      <c r="I47" s="15">
        <v>1699045210</v>
      </c>
      <c r="K47" s="15">
        <v>600000</v>
      </c>
      <c r="M47" s="15">
        <v>9094022729</v>
      </c>
      <c r="O47" s="15">
        <v>7394977519</v>
      </c>
      <c r="Q47" s="15">
        <v>1699045210</v>
      </c>
    </row>
    <row r="48" spans="1:17" ht="18.75" x14ac:dyDescent="0.45">
      <c r="A48" s="34" t="s">
        <v>183</v>
      </c>
      <c r="J48" s="16"/>
      <c r="K48" s="15">
        <v>394653</v>
      </c>
      <c r="M48" s="15">
        <v>3212433646</v>
      </c>
      <c r="O48" s="15">
        <v>3049957786</v>
      </c>
      <c r="Q48" s="15">
        <v>162475860</v>
      </c>
    </row>
    <row r="49" spans="1:17" ht="18.75" x14ac:dyDescent="0.45">
      <c r="A49" s="34" t="s">
        <v>56</v>
      </c>
      <c r="C49" s="15">
        <v>1000000</v>
      </c>
      <c r="E49" s="15">
        <v>5467275030</v>
      </c>
      <c r="G49" s="15">
        <v>5822229530</v>
      </c>
      <c r="I49" s="15">
        <v>-354954500</v>
      </c>
      <c r="K49" s="15">
        <v>28938375</v>
      </c>
      <c r="M49" s="15">
        <v>181185628383</v>
      </c>
      <c r="O49" s="15">
        <v>168348364262</v>
      </c>
      <c r="Q49" s="15">
        <v>12837264121</v>
      </c>
    </row>
    <row r="50" spans="1:17" ht="18.75" x14ac:dyDescent="0.45">
      <c r="A50" s="34" t="s">
        <v>221</v>
      </c>
      <c r="J50" s="16"/>
      <c r="K50" s="15">
        <v>4264916</v>
      </c>
      <c r="M50" s="15">
        <v>11456646109</v>
      </c>
      <c r="O50" s="15">
        <v>11170445149</v>
      </c>
      <c r="Q50" s="15">
        <v>286200960</v>
      </c>
    </row>
    <row r="51" spans="1:17" ht="18.75" x14ac:dyDescent="0.45">
      <c r="A51" s="34" t="s">
        <v>222</v>
      </c>
      <c r="J51" s="16"/>
      <c r="K51" s="15">
        <v>700000</v>
      </c>
      <c r="M51" s="15">
        <v>12344360649</v>
      </c>
      <c r="O51" s="15">
        <v>8763216199</v>
      </c>
      <c r="Q51" s="15">
        <v>3581144450</v>
      </c>
    </row>
    <row r="52" spans="1:17" ht="18.75" x14ac:dyDescent="0.45">
      <c r="A52" s="34" t="s">
        <v>223</v>
      </c>
      <c r="J52" s="16"/>
      <c r="K52" s="15">
        <v>700000</v>
      </c>
      <c r="M52" s="15">
        <v>3732777672</v>
      </c>
      <c r="O52" s="15">
        <v>3607398245</v>
      </c>
      <c r="Q52" s="15">
        <v>125379427</v>
      </c>
    </row>
    <row r="53" spans="1:17" ht="37.5" x14ac:dyDescent="0.45">
      <c r="A53" s="34" t="s">
        <v>224</v>
      </c>
      <c r="J53" s="16"/>
      <c r="K53" s="15">
        <v>1015000</v>
      </c>
      <c r="M53" s="15">
        <v>6139264777</v>
      </c>
      <c r="O53" s="15">
        <v>6139264777</v>
      </c>
      <c r="Q53" s="15">
        <v>0</v>
      </c>
    </row>
    <row r="54" spans="1:17" ht="18.75" x14ac:dyDescent="0.45">
      <c r="A54" s="34" t="s">
        <v>225</v>
      </c>
      <c r="J54" s="16"/>
      <c r="K54" s="15">
        <v>450829</v>
      </c>
      <c r="M54" s="15">
        <v>2043796681</v>
      </c>
      <c r="O54" s="15">
        <v>2025041020</v>
      </c>
      <c r="Q54" s="15">
        <v>18755661</v>
      </c>
    </row>
    <row r="55" spans="1:17" ht="18.75" x14ac:dyDescent="0.45">
      <c r="A55" s="34" t="s">
        <v>226</v>
      </c>
      <c r="J55" s="16"/>
      <c r="K55" s="15">
        <v>2753455</v>
      </c>
      <c r="M55" s="15">
        <v>15933796099</v>
      </c>
      <c r="O55" s="15">
        <v>11455070257</v>
      </c>
      <c r="Q55" s="15">
        <v>4478725842</v>
      </c>
    </row>
    <row r="56" spans="1:17" ht="18.75" x14ac:dyDescent="0.45">
      <c r="A56" s="34" t="s">
        <v>62</v>
      </c>
      <c r="C56" s="15">
        <v>400000</v>
      </c>
      <c r="E56" s="15">
        <v>3772808707</v>
      </c>
      <c r="G56" s="15">
        <v>5222862290</v>
      </c>
      <c r="I56" s="15">
        <v>-1450053583</v>
      </c>
      <c r="K56" s="15">
        <v>400000</v>
      </c>
      <c r="M56" s="15">
        <v>3772808707</v>
      </c>
      <c r="O56" s="15">
        <v>5222862290</v>
      </c>
      <c r="Q56" s="15">
        <v>-1450053583</v>
      </c>
    </row>
    <row r="57" spans="1:17" ht="18.75" x14ac:dyDescent="0.45">
      <c r="A57" s="34" t="s">
        <v>63</v>
      </c>
      <c r="C57" s="15">
        <v>1400000</v>
      </c>
      <c r="E57" s="15">
        <v>10024000257</v>
      </c>
      <c r="G57" s="15">
        <v>10363608557</v>
      </c>
      <c r="I57" s="15">
        <v>-339608300</v>
      </c>
      <c r="K57" s="15">
        <v>46034532</v>
      </c>
      <c r="M57" s="15">
        <v>358065693474</v>
      </c>
      <c r="O57" s="15">
        <v>340603854689</v>
      </c>
      <c r="Q57" s="15">
        <v>17461838785</v>
      </c>
    </row>
    <row r="58" spans="1:17" ht="18.75" x14ac:dyDescent="0.45">
      <c r="A58" s="34" t="s">
        <v>227</v>
      </c>
      <c r="J58" s="16"/>
      <c r="K58" s="15">
        <v>88000</v>
      </c>
      <c r="M58" s="15">
        <v>1532089527</v>
      </c>
      <c r="O58" s="15">
        <v>1426317251</v>
      </c>
      <c r="Q58" s="15">
        <v>105772276</v>
      </c>
    </row>
    <row r="59" spans="1:17" ht="18.75" x14ac:dyDescent="0.45">
      <c r="A59" s="34" t="s">
        <v>68</v>
      </c>
      <c r="C59" s="15">
        <v>469453</v>
      </c>
      <c r="E59" s="15">
        <v>3513692933</v>
      </c>
      <c r="G59" s="15">
        <v>3489036643</v>
      </c>
      <c r="I59" s="15">
        <v>24656290</v>
      </c>
      <c r="K59" s="15">
        <v>689453</v>
      </c>
      <c r="M59" s="15">
        <v>5267992394</v>
      </c>
      <c r="O59" s="15">
        <v>5123461163</v>
      </c>
      <c r="Q59" s="15">
        <v>144531231</v>
      </c>
    </row>
    <row r="60" spans="1:17" ht="18.75" x14ac:dyDescent="0.45">
      <c r="A60" s="34" t="s">
        <v>228</v>
      </c>
      <c r="J60" s="16"/>
      <c r="K60" s="15">
        <v>180000</v>
      </c>
      <c r="M60" s="15">
        <v>9632015815</v>
      </c>
      <c r="O60" s="15">
        <v>8929785090</v>
      </c>
      <c r="Q60" s="15">
        <v>702230725</v>
      </c>
    </row>
    <row r="61" spans="1:17" ht="18.75" x14ac:dyDescent="0.45">
      <c r="A61" s="34" t="s">
        <v>189</v>
      </c>
      <c r="J61" s="16"/>
      <c r="K61" s="15">
        <v>195000</v>
      </c>
      <c r="M61" s="15">
        <v>5482595791</v>
      </c>
      <c r="O61" s="15">
        <v>6214638553</v>
      </c>
      <c r="Q61" s="15">
        <v>-732042762</v>
      </c>
    </row>
    <row r="62" spans="1:17" ht="18.75" x14ac:dyDescent="0.45">
      <c r="A62" s="34" t="s">
        <v>74</v>
      </c>
      <c r="J62" s="16"/>
      <c r="K62" s="15">
        <v>1177000</v>
      </c>
      <c r="M62" s="15">
        <v>162260956148</v>
      </c>
      <c r="O62" s="15">
        <v>151058161337</v>
      </c>
      <c r="Q62" s="15">
        <v>11202794811</v>
      </c>
    </row>
    <row r="63" spans="1:17" ht="18.75" x14ac:dyDescent="0.45">
      <c r="A63" s="34" t="s">
        <v>229</v>
      </c>
      <c r="J63" s="16"/>
      <c r="K63" s="15">
        <v>700000</v>
      </c>
      <c r="M63" s="15">
        <v>4173966291</v>
      </c>
      <c r="O63" s="15">
        <v>7652961003</v>
      </c>
      <c r="Q63" s="15">
        <v>-3478994712</v>
      </c>
    </row>
    <row r="64" spans="1:17" ht="18.75" x14ac:dyDescent="0.45">
      <c r="A64" s="34" t="s">
        <v>230</v>
      </c>
      <c r="J64" s="16"/>
      <c r="K64" s="15">
        <v>8250530</v>
      </c>
      <c r="M64" s="15">
        <v>22223056980</v>
      </c>
      <c r="O64" s="15">
        <v>16679932562</v>
      </c>
      <c r="Q64" s="15">
        <v>5543124418</v>
      </c>
    </row>
    <row r="65" spans="1:17" ht="37.5" x14ac:dyDescent="0.45">
      <c r="A65" s="34" t="s">
        <v>193</v>
      </c>
      <c r="J65" s="16"/>
      <c r="K65" s="15">
        <v>1367223</v>
      </c>
      <c r="M65" s="15">
        <v>10430302664</v>
      </c>
      <c r="O65" s="15">
        <v>9655048000</v>
      </c>
      <c r="Q65" s="15">
        <v>775254664</v>
      </c>
    </row>
    <row r="66" spans="1:17" ht="18.75" x14ac:dyDescent="0.45">
      <c r="A66" s="34" t="s">
        <v>231</v>
      </c>
      <c r="J66" s="16"/>
      <c r="K66" s="15">
        <v>278677</v>
      </c>
      <c r="M66" s="15">
        <v>2790980199</v>
      </c>
      <c r="O66" s="15">
        <v>2055395540</v>
      </c>
      <c r="Q66" s="15">
        <v>735584659</v>
      </c>
    </row>
    <row r="67" spans="1:17" ht="18.75" x14ac:dyDescent="0.45">
      <c r="A67" s="18" t="s">
        <v>81</v>
      </c>
      <c r="C67" s="18">
        <f>SUM(C9:$C$66)</f>
        <v>15611610</v>
      </c>
      <c r="E67" s="18">
        <f>SUM(E9:$E$66)</f>
        <v>72146669811</v>
      </c>
      <c r="G67" s="18">
        <f>SUM(G9:$G$66)</f>
        <v>72622027773</v>
      </c>
      <c r="I67" s="18">
        <f>SUM(I9:$I$66)</f>
        <v>-475357962</v>
      </c>
      <c r="K67" s="18">
        <f>SUM(K9:$K$66)</f>
        <v>186128138</v>
      </c>
      <c r="M67" s="18">
        <f>SUM(M9:$M$66)</f>
        <v>1264542311523</v>
      </c>
      <c r="O67" s="18">
        <f>SUM(O9:$O$66)</f>
        <v>1153957525281</v>
      </c>
      <c r="Q67" s="18">
        <f>SUM(Q9:$Q$66)</f>
        <v>110584786242</v>
      </c>
    </row>
    <row r="68" spans="1:17" ht="18.75" x14ac:dyDescent="0.45">
      <c r="C68" s="20"/>
      <c r="E68" s="20"/>
      <c r="G68" s="20"/>
      <c r="I68" s="20"/>
      <c r="K68" s="20"/>
      <c r="M68" s="20"/>
      <c r="O68" s="20"/>
      <c r="Q68" s="20"/>
    </row>
    <row r="70" spans="1:17" ht="18.75" x14ac:dyDescent="0.45">
      <c r="A70" s="38" t="s">
        <v>232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40"/>
    </row>
  </sheetData>
  <mergeCells count="7">
    <mergeCell ref="A70:Q7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8"/>
  <sheetViews>
    <sheetView rightToLeft="1" workbookViewId="0">
      <selection activeCell="AB14" sqref="A1:XFD1048576"/>
    </sheetView>
  </sheetViews>
  <sheetFormatPr defaultRowHeight="18" x14ac:dyDescent="0.45"/>
  <cols>
    <col min="1" max="1" width="22.28515625" style="6" bestFit="1" customWidth="1"/>
    <col min="2" max="2" width="1.42578125" style="6" customWidth="1"/>
    <col min="3" max="3" width="12.85546875" style="6" bestFit="1" customWidth="1"/>
    <col min="4" max="4" width="1.42578125" style="6" customWidth="1"/>
    <col min="5" max="5" width="18" style="6" bestFit="1" customWidth="1"/>
    <col min="6" max="6" width="1.42578125" style="6" customWidth="1"/>
    <col min="7" max="7" width="18.42578125" style="6" bestFit="1" customWidth="1"/>
    <col min="8" max="8" width="1.42578125" style="6" customWidth="1"/>
    <col min="9" max="9" width="17.28515625" style="6" bestFit="1" customWidth="1"/>
    <col min="10" max="10" width="1.42578125" style="6" customWidth="1"/>
    <col min="11" max="11" width="12.85546875" style="6" bestFit="1" customWidth="1"/>
    <col min="12" max="12" width="1.42578125" style="6" customWidth="1"/>
    <col min="13" max="13" width="18" style="6" bestFit="1" customWidth="1"/>
    <col min="14" max="14" width="1.42578125" style="6" customWidth="1"/>
    <col min="15" max="15" width="18.42578125" style="6" bestFit="1" customWidth="1"/>
    <col min="16" max="16" width="1.42578125" style="6" customWidth="1"/>
    <col min="17" max="17" width="17.7109375" style="6" bestFit="1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233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148</v>
      </c>
      <c r="D7" s="9"/>
      <c r="E7" s="9"/>
      <c r="F7" s="9"/>
      <c r="G7" s="9"/>
      <c r="H7" s="9"/>
      <c r="I7" s="9"/>
      <c r="K7" s="8" t="s">
        <v>7</v>
      </c>
      <c r="L7" s="9"/>
      <c r="M7" s="9"/>
      <c r="N7" s="9"/>
      <c r="O7" s="9"/>
      <c r="P7" s="9"/>
      <c r="Q7" s="9"/>
    </row>
    <row r="8" spans="1:17" ht="42" x14ac:dyDescent="0.45">
      <c r="A8" s="37" t="s">
        <v>134</v>
      </c>
      <c r="C8" s="33" t="s">
        <v>9</v>
      </c>
      <c r="E8" s="33" t="s">
        <v>11</v>
      </c>
      <c r="G8" s="33" t="s">
        <v>203</v>
      </c>
      <c r="I8" s="33" t="s">
        <v>234</v>
      </c>
      <c r="K8" s="33" t="s">
        <v>9</v>
      </c>
      <c r="M8" s="33" t="s">
        <v>11</v>
      </c>
      <c r="O8" s="33" t="s">
        <v>203</v>
      </c>
      <c r="Q8" s="33" t="s">
        <v>234</v>
      </c>
    </row>
    <row r="9" spans="1:17" ht="18.75" x14ac:dyDescent="0.45">
      <c r="A9" s="34" t="s">
        <v>17</v>
      </c>
      <c r="C9" s="15">
        <v>5727148</v>
      </c>
      <c r="E9" s="15">
        <v>39111400995</v>
      </c>
      <c r="G9" s="15">
        <v>33418329525</v>
      </c>
      <c r="I9" s="15">
        <v>5693071470</v>
      </c>
      <c r="K9" s="15">
        <v>5727148</v>
      </c>
      <c r="M9" s="15">
        <v>39111400995</v>
      </c>
      <c r="O9" s="15">
        <v>28555211564</v>
      </c>
      <c r="Q9" s="15">
        <v>10556189431</v>
      </c>
    </row>
    <row r="10" spans="1:17" ht="18.75" x14ac:dyDescent="0.45">
      <c r="A10" s="34" t="s">
        <v>18</v>
      </c>
      <c r="C10" s="15">
        <v>788623</v>
      </c>
      <c r="E10" s="15">
        <v>8740827229</v>
      </c>
      <c r="G10" s="15">
        <v>10034777310</v>
      </c>
      <c r="I10" s="15">
        <v>-1293950081</v>
      </c>
      <c r="K10" s="15">
        <v>788623</v>
      </c>
      <c r="M10" s="15">
        <v>8740827229</v>
      </c>
      <c r="O10" s="15">
        <v>10034777310</v>
      </c>
      <c r="Q10" s="15">
        <v>-1293950081</v>
      </c>
    </row>
    <row r="11" spans="1:17" ht="18.75" x14ac:dyDescent="0.45">
      <c r="A11" s="34" t="s">
        <v>19</v>
      </c>
      <c r="C11" s="15">
        <v>3762777</v>
      </c>
      <c r="E11" s="15">
        <v>8842278359</v>
      </c>
      <c r="G11" s="15">
        <v>8245733020</v>
      </c>
      <c r="I11" s="15">
        <v>596545339</v>
      </c>
      <c r="K11" s="15">
        <v>3762777</v>
      </c>
      <c r="M11" s="15">
        <v>8842278359</v>
      </c>
      <c r="O11" s="15">
        <v>8245733020</v>
      </c>
      <c r="Q11" s="15">
        <v>596545339</v>
      </c>
    </row>
    <row r="12" spans="1:17" ht="18.75" x14ac:dyDescent="0.45">
      <c r="A12" s="34" t="s">
        <v>20</v>
      </c>
      <c r="C12" s="15">
        <v>6000000</v>
      </c>
      <c r="E12" s="15">
        <v>15775573500</v>
      </c>
      <c r="G12" s="15">
        <v>17952543000</v>
      </c>
      <c r="I12" s="15">
        <v>-2176969500</v>
      </c>
      <c r="K12" s="15">
        <v>6000000</v>
      </c>
      <c r="M12" s="15">
        <v>15775573500</v>
      </c>
      <c r="O12" s="15">
        <v>20343458101</v>
      </c>
      <c r="Q12" s="15">
        <v>-4567884601</v>
      </c>
    </row>
    <row r="13" spans="1:17" ht="18.75" x14ac:dyDescent="0.45">
      <c r="A13" s="34" t="s">
        <v>21</v>
      </c>
      <c r="C13" s="15">
        <v>5100000</v>
      </c>
      <c r="E13" s="15">
        <v>17039110455</v>
      </c>
      <c r="G13" s="15">
        <v>17693095950</v>
      </c>
      <c r="I13" s="15">
        <v>-653985495</v>
      </c>
      <c r="K13" s="15">
        <v>5100000</v>
      </c>
      <c r="M13" s="15">
        <v>17039110455</v>
      </c>
      <c r="O13" s="15">
        <v>27417545391</v>
      </c>
      <c r="Q13" s="15">
        <v>-10378434936</v>
      </c>
    </row>
    <row r="14" spans="1:17" ht="18.75" x14ac:dyDescent="0.45">
      <c r="A14" s="34" t="s">
        <v>22</v>
      </c>
      <c r="C14" s="15">
        <v>53000000</v>
      </c>
      <c r="E14" s="15">
        <v>206576512650</v>
      </c>
      <c r="G14" s="15">
        <v>204679865250</v>
      </c>
      <c r="I14" s="15">
        <v>1896647400</v>
      </c>
      <c r="K14" s="15">
        <v>53000000</v>
      </c>
      <c r="M14" s="15">
        <v>206576512650</v>
      </c>
      <c r="O14" s="15">
        <v>169644573000</v>
      </c>
      <c r="Q14" s="15">
        <v>36931939650</v>
      </c>
    </row>
    <row r="15" spans="1:17" ht="18.75" x14ac:dyDescent="0.45">
      <c r="A15" s="34" t="s">
        <v>23</v>
      </c>
      <c r="C15" s="15">
        <v>3755000</v>
      </c>
      <c r="E15" s="15">
        <v>7267484639</v>
      </c>
      <c r="G15" s="15">
        <v>8054372815</v>
      </c>
      <c r="I15" s="15">
        <v>-786888176</v>
      </c>
      <c r="K15" s="15">
        <v>3755000</v>
      </c>
      <c r="M15" s="15">
        <v>7267484639</v>
      </c>
      <c r="O15" s="15">
        <v>8845243344</v>
      </c>
      <c r="Q15" s="15">
        <v>-1577758705</v>
      </c>
    </row>
    <row r="16" spans="1:17" ht="18.75" x14ac:dyDescent="0.45">
      <c r="A16" s="34" t="s">
        <v>24</v>
      </c>
      <c r="C16" s="15">
        <v>62514487</v>
      </c>
      <c r="E16" s="15">
        <v>274172823840</v>
      </c>
      <c r="G16" s="15">
        <v>283210070217</v>
      </c>
      <c r="I16" s="15">
        <v>-9037246377</v>
      </c>
      <c r="K16" s="15">
        <v>62514487</v>
      </c>
      <c r="M16" s="15">
        <v>274172823840</v>
      </c>
      <c r="O16" s="15">
        <v>210476734893</v>
      </c>
      <c r="Q16" s="15">
        <v>63696088947</v>
      </c>
    </row>
    <row r="17" spans="1:17" ht="37.5" x14ac:dyDescent="0.45">
      <c r="A17" s="34" t="s">
        <v>25</v>
      </c>
      <c r="C17" s="15">
        <v>1143856</v>
      </c>
      <c r="E17" s="15">
        <v>3576022429</v>
      </c>
      <c r="G17" s="15">
        <v>3414561321</v>
      </c>
      <c r="I17" s="15">
        <v>161461108</v>
      </c>
      <c r="K17" s="15">
        <v>1143856</v>
      </c>
      <c r="M17" s="15">
        <v>3576022429</v>
      </c>
      <c r="O17" s="15">
        <v>3240592662</v>
      </c>
      <c r="Q17" s="15">
        <v>335429767</v>
      </c>
    </row>
    <row r="18" spans="1:17" ht="18.75" x14ac:dyDescent="0.45">
      <c r="A18" s="34" t="s">
        <v>26</v>
      </c>
      <c r="C18" s="15">
        <v>4800000</v>
      </c>
      <c r="E18" s="15">
        <v>9533337120</v>
      </c>
      <c r="G18" s="15">
        <v>8626793977</v>
      </c>
      <c r="I18" s="15">
        <v>906543143</v>
      </c>
      <c r="K18" s="15">
        <v>4800000</v>
      </c>
      <c r="M18" s="15">
        <v>9533337120</v>
      </c>
      <c r="O18" s="15">
        <v>13445796091</v>
      </c>
      <c r="Q18" s="15">
        <v>-3912458971</v>
      </c>
    </row>
    <row r="19" spans="1:17" ht="18.75" x14ac:dyDescent="0.45">
      <c r="A19" s="34" t="s">
        <v>27</v>
      </c>
      <c r="C19" s="15">
        <v>4400000</v>
      </c>
      <c r="E19" s="15">
        <v>15220893600</v>
      </c>
      <c r="G19" s="15">
        <v>15404594040</v>
      </c>
      <c r="I19" s="15">
        <v>-183700440</v>
      </c>
      <c r="K19" s="15">
        <v>4400000</v>
      </c>
      <c r="M19" s="15">
        <v>15220893600</v>
      </c>
      <c r="O19" s="15">
        <v>19608409112</v>
      </c>
      <c r="Q19" s="15">
        <v>-4387515512</v>
      </c>
    </row>
    <row r="20" spans="1:17" ht="37.5" x14ac:dyDescent="0.45">
      <c r="A20" s="34" t="s">
        <v>213</v>
      </c>
      <c r="J20" s="16"/>
      <c r="K20" s="15">
        <v>0</v>
      </c>
      <c r="M20" s="15">
        <v>0</v>
      </c>
      <c r="O20" s="15">
        <v>-481749</v>
      </c>
      <c r="Q20" s="15">
        <v>481749</v>
      </c>
    </row>
    <row r="21" spans="1:17" ht="18.75" x14ac:dyDescent="0.45">
      <c r="A21" s="34" t="s">
        <v>28</v>
      </c>
      <c r="C21" s="15">
        <v>1400000</v>
      </c>
      <c r="E21" s="15">
        <v>4836053250</v>
      </c>
      <c r="G21" s="15">
        <v>5351169959</v>
      </c>
      <c r="I21" s="15">
        <v>-515116709</v>
      </c>
      <c r="K21" s="15">
        <v>1400000</v>
      </c>
      <c r="M21" s="15">
        <v>4836053250</v>
      </c>
      <c r="O21" s="15">
        <v>4478394059</v>
      </c>
      <c r="Q21" s="15">
        <v>357659191</v>
      </c>
    </row>
    <row r="22" spans="1:17" ht="37.5" x14ac:dyDescent="0.45">
      <c r="A22" s="34" t="s">
        <v>29</v>
      </c>
      <c r="C22" s="15">
        <v>20400000</v>
      </c>
      <c r="E22" s="15">
        <v>50067912780</v>
      </c>
      <c r="G22" s="15">
        <v>47338579527</v>
      </c>
      <c r="I22" s="15">
        <v>2729333253</v>
      </c>
      <c r="K22" s="15">
        <v>20400000</v>
      </c>
      <c r="M22" s="15">
        <v>50067912780</v>
      </c>
      <c r="O22" s="15">
        <v>47338579527</v>
      </c>
      <c r="Q22" s="15">
        <v>2729333253</v>
      </c>
    </row>
    <row r="23" spans="1:17" ht="18.75" x14ac:dyDescent="0.45">
      <c r="A23" s="34" t="s">
        <v>30</v>
      </c>
      <c r="C23" s="15">
        <v>12622301</v>
      </c>
      <c r="E23" s="15">
        <v>72146390277</v>
      </c>
      <c r="G23" s="15">
        <v>76640595834</v>
      </c>
      <c r="I23" s="15">
        <v>-4494205557</v>
      </c>
      <c r="K23" s="15">
        <v>12622301</v>
      </c>
      <c r="M23" s="15">
        <v>72146390277</v>
      </c>
      <c r="O23" s="15">
        <v>89288416905</v>
      </c>
      <c r="Q23" s="15">
        <v>-17142026628</v>
      </c>
    </row>
    <row r="24" spans="1:17" ht="18.75" x14ac:dyDescent="0.45">
      <c r="A24" s="34" t="s">
        <v>31</v>
      </c>
      <c r="C24" s="15">
        <v>3940000</v>
      </c>
      <c r="E24" s="15">
        <v>10183048200</v>
      </c>
      <c r="G24" s="15">
        <v>11549184832</v>
      </c>
      <c r="I24" s="15">
        <v>-1366136632</v>
      </c>
      <c r="K24" s="15">
        <v>3940000</v>
      </c>
      <c r="M24" s="15">
        <v>10183048200</v>
      </c>
      <c r="O24" s="15">
        <v>10428656798</v>
      </c>
      <c r="Q24" s="15">
        <v>-245608598</v>
      </c>
    </row>
    <row r="25" spans="1:17" ht="18.75" x14ac:dyDescent="0.45">
      <c r="A25" s="34" t="s">
        <v>32</v>
      </c>
      <c r="C25" s="15">
        <v>14300000</v>
      </c>
      <c r="E25" s="15">
        <v>32879098395</v>
      </c>
      <c r="G25" s="15">
        <v>34954475985</v>
      </c>
      <c r="I25" s="15">
        <v>-2075377590</v>
      </c>
      <c r="K25" s="15">
        <v>14300000</v>
      </c>
      <c r="M25" s="15">
        <v>32879098395</v>
      </c>
      <c r="O25" s="15">
        <v>44291128422</v>
      </c>
      <c r="Q25" s="15">
        <v>-11412030027</v>
      </c>
    </row>
    <row r="26" spans="1:17" ht="18.75" x14ac:dyDescent="0.45">
      <c r="A26" s="34" t="s">
        <v>33</v>
      </c>
      <c r="C26" s="15">
        <v>8682057</v>
      </c>
      <c r="E26" s="15">
        <v>20057046720</v>
      </c>
      <c r="G26" s="15">
        <v>24398137297</v>
      </c>
      <c r="I26" s="15">
        <v>-4341090577</v>
      </c>
      <c r="K26" s="15">
        <v>8682057</v>
      </c>
      <c r="M26" s="15">
        <v>20057046720</v>
      </c>
      <c r="O26" s="15">
        <v>24601436373</v>
      </c>
      <c r="Q26" s="15">
        <v>-4544389653</v>
      </c>
    </row>
    <row r="27" spans="1:17" ht="18.75" x14ac:dyDescent="0.45">
      <c r="A27" s="34" t="s">
        <v>34</v>
      </c>
      <c r="C27" s="15">
        <v>1028378</v>
      </c>
      <c r="E27" s="15">
        <v>5826877160</v>
      </c>
      <c r="G27" s="15">
        <v>5521746347</v>
      </c>
      <c r="I27" s="15">
        <v>305130813</v>
      </c>
      <c r="K27" s="15">
        <v>1028378</v>
      </c>
      <c r="M27" s="15">
        <v>5826877160</v>
      </c>
      <c r="O27" s="15">
        <v>7860615347</v>
      </c>
      <c r="Q27" s="15">
        <v>-2033738187</v>
      </c>
    </row>
    <row r="28" spans="1:17" ht="37.5" x14ac:dyDescent="0.45">
      <c r="A28" s="34" t="s">
        <v>35</v>
      </c>
      <c r="C28" s="15">
        <v>4600000</v>
      </c>
      <c r="E28" s="15">
        <v>6031298970</v>
      </c>
      <c r="G28" s="15">
        <v>5817843602</v>
      </c>
      <c r="I28" s="15">
        <v>213455368</v>
      </c>
      <c r="K28" s="15">
        <v>4600000</v>
      </c>
      <c r="M28" s="15">
        <v>6031298970</v>
      </c>
      <c r="O28" s="15">
        <v>6492066958</v>
      </c>
      <c r="Q28" s="15">
        <v>-460767988</v>
      </c>
    </row>
    <row r="29" spans="1:17" ht="37.5" x14ac:dyDescent="0.45">
      <c r="A29" s="34" t="s">
        <v>36</v>
      </c>
      <c r="C29" s="15">
        <v>0</v>
      </c>
      <c r="E29" s="15">
        <v>0</v>
      </c>
      <c r="G29" s="15">
        <v>-95543678</v>
      </c>
      <c r="I29" s="15">
        <v>95543678</v>
      </c>
    </row>
    <row r="30" spans="1:17" ht="18.75" x14ac:dyDescent="0.45">
      <c r="A30" s="34" t="s">
        <v>37</v>
      </c>
      <c r="C30" s="15">
        <v>5223966</v>
      </c>
      <c r="E30" s="15">
        <v>22708479118</v>
      </c>
      <c r="G30" s="15">
        <v>22812336786</v>
      </c>
      <c r="I30" s="15">
        <v>-103857668</v>
      </c>
      <c r="K30" s="15">
        <v>5223966</v>
      </c>
      <c r="M30" s="15">
        <v>22708479118</v>
      </c>
      <c r="O30" s="15">
        <v>28406769077</v>
      </c>
      <c r="Q30" s="15">
        <v>-5698289959</v>
      </c>
    </row>
    <row r="31" spans="1:17" ht="18.75" x14ac:dyDescent="0.45">
      <c r="A31" s="34" t="s">
        <v>38</v>
      </c>
      <c r="C31" s="15">
        <v>1284582</v>
      </c>
      <c r="E31" s="15">
        <v>4257313749</v>
      </c>
      <c r="G31" s="15">
        <v>4189635996</v>
      </c>
      <c r="I31" s="15">
        <v>67677753</v>
      </c>
      <c r="K31" s="15">
        <v>1284582</v>
      </c>
      <c r="M31" s="15">
        <v>4257313749</v>
      </c>
      <c r="O31" s="15">
        <v>5700690154</v>
      </c>
      <c r="Q31" s="15">
        <v>-1443376405</v>
      </c>
    </row>
    <row r="32" spans="1:17" ht="18.75" x14ac:dyDescent="0.45">
      <c r="A32" s="34" t="s">
        <v>39</v>
      </c>
      <c r="C32" s="15">
        <v>5970000</v>
      </c>
      <c r="E32" s="15">
        <v>121419430110</v>
      </c>
      <c r="G32" s="15">
        <v>123793221510</v>
      </c>
      <c r="I32" s="15">
        <v>-2373791400</v>
      </c>
      <c r="K32" s="15">
        <v>5970000</v>
      </c>
      <c r="M32" s="15">
        <v>121419430110</v>
      </c>
      <c r="O32" s="15">
        <v>150735753900</v>
      </c>
      <c r="Q32" s="15">
        <v>-29316323790</v>
      </c>
    </row>
    <row r="33" spans="1:17" ht="18.75" x14ac:dyDescent="0.45">
      <c r="A33" s="34" t="s">
        <v>40</v>
      </c>
      <c r="C33" s="15">
        <v>0</v>
      </c>
      <c r="E33" s="15">
        <v>0</v>
      </c>
      <c r="G33" s="15">
        <v>2417270491</v>
      </c>
      <c r="I33" s="15">
        <v>-2417270491</v>
      </c>
    </row>
    <row r="34" spans="1:17" ht="18.75" x14ac:dyDescent="0.45">
      <c r="A34" s="34" t="s">
        <v>41</v>
      </c>
      <c r="C34" s="15">
        <v>4563157</v>
      </c>
      <c r="E34" s="15">
        <v>98748855319</v>
      </c>
      <c r="G34" s="15">
        <v>110179590983</v>
      </c>
      <c r="I34" s="15">
        <v>-11430735664</v>
      </c>
      <c r="K34" s="15">
        <v>4563157</v>
      </c>
      <c r="M34" s="15">
        <v>98748855319</v>
      </c>
      <c r="O34" s="15">
        <v>101677158718</v>
      </c>
      <c r="Q34" s="15">
        <v>-2928303399</v>
      </c>
    </row>
    <row r="35" spans="1:17" ht="18.75" x14ac:dyDescent="0.45">
      <c r="A35" s="34" t="s">
        <v>42</v>
      </c>
      <c r="C35" s="15">
        <v>831000</v>
      </c>
      <c r="E35" s="15">
        <v>21923514297</v>
      </c>
      <c r="G35" s="15">
        <v>23220421510</v>
      </c>
      <c r="I35" s="15">
        <v>-1296907213</v>
      </c>
      <c r="K35" s="15">
        <v>831000</v>
      </c>
      <c r="M35" s="15">
        <v>21923514297</v>
      </c>
      <c r="O35" s="15">
        <v>25491530424</v>
      </c>
      <c r="Q35" s="15">
        <v>-3568016127</v>
      </c>
    </row>
    <row r="36" spans="1:17" ht="18.75" x14ac:dyDescent="0.45">
      <c r="A36" s="34" t="s">
        <v>43</v>
      </c>
      <c r="C36" s="15">
        <v>665207</v>
      </c>
      <c r="E36" s="15">
        <v>14051541640</v>
      </c>
      <c r="G36" s="15">
        <v>13315983707</v>
      </c>
      <c r="I36" s="15">
        <v>735557933</v>
      </c>
      <c r="K36" s="15">
        <v>665207</v>
      </c>
      <c r="M36" s="15">
        <v>14051541640</v>
      </c>
      <c r="O36" s="15">
        <v>13315983707</v>
      </c>
      <c r="Q36" s="15">
        <v>735557933</v>
      </c>
    </row>
    <row r="37" spans="1:17" ht="18.75" x14ac:dyDescent="0.45">
      <c r="A37" s="34" t="s">
        <v>44</v>
      </c>
      <c r="C37" s="15">
        <v>92951</v>
      </c>
      <c r="E37" s="15">
        <v>24953912074</v>
      </c>
      <c r="G37" s="15">
        <v>25795657322</v>
      </c>
      <c r="I37" s="15">
        <v>-841745248</v>
      </c>
      <c r="K37" s="15">
        <v>92951</v>
      </c>
      <c r="M37" s="15">
        <v>24953912074</v>
      </c>
      <c r="O37" s="15">
        <v>23432788739</v>
      </c>
      <c r="Q37" s="15">
        <v>1521123335</v>
      </c>
    </row>
    <row r="38" spans="1:17" ht="18.75" x14ac:dyDescent="0.45">
      <c r="A38" s="34" t="s">
        <v>45</v>
      </c>
      <c r="C38" s="15">
        <v>500000</v>
      </c>
      <c r="E38" s="15">
        <v>15924681000</v>
      </c>
      <c r="G38" s="15">
        <v>17137422000</v>
      </c>
      <c r="I38" s="15">
        <v>-1212741000</v>
      </c>
      <c r="K38" s="15">
        <v>500000</v>
      </c>
      <c r="M38" s="15">
        <v>15924681000</v>
      </c>
      <c r="O38" s="15">
        <v>20004631832</v>
      </c>
      <c r="Q38" s="15">
        <v>-4079950832</v>
      </c>
    </row>
    <row r="39" spans="1:17" ht="37.5" x14ac:dyDescent="0.45">
      <c r="A39" s="34" t="s">
        <v>46</v>
      </c>
      <c r="C39" s="15">
        <v>3529411</v>
      </c>
      <c r="E39" s="15">
        <v>5795894980</v>
      </c>
      <c r="G39" s="15">
        <v>4743819506</v>
      </c>
      <c r="I39" s="15">
        <v>1052075474</v>
      </c>
      <c r="K39" s="15">
        <v>3529411</v>
      </c>
      <c r="M39" s="15">
        <v>5795894980</v>
      </c>
      <c r="O39" s="15">
        <v>7480091458</v>
      </c>
      <c r="Q39" s="15">
        <v>-1684196478</v>
      </c>
    </row>
    <row r="40" spans="1:17" ht="37.5" x14ac:dyDescent="0.45">
      <c r="A40" s="34" t="s">
        <v>47</v>
      </c>
      <c r="C40" s="15">
        <v>3015000</v>
      </c>
      <c r="E40" s="15">
        <v>17892452677</v>
      </c>
      <c r="G40" s="15">
        <v>19480894875</v>
      </c>
      <c r="I40" s="15">
        <v>-1588442198</v>
      </c>
      <c r="K40" s="15">
        <v>3015000</v>
      </c>
      <c r="M40" s="15">
        <v>17892452677</v>
      </c>
      <c r="O40" s="15">
        <v>21553555916</v>
      </c>
      <c r="Q40" s="15">
        <v>-3661103239</v>
      </c>
    </row>
    <row r="41" spans="1:17" ht="37.5" x14ac:dyDescent="0.45">
      <c r="A41" s="34" t="s">
        <v>48</v>
      </c>
      <c r="C41" s="15">
        <v>2222222</v>
      </c>
      <c r="E41" s="15">
        <v>18511418149</v>
      </c>
      <c r="G41" s="15">
        <v>21515657848</v>
      </c>
      <c r="I41" s="15">
        <v>-3004239699</v>
      </c>
      <c r="K41" s="15">
        <v>2222222</v>
      </c>
      <c r="M41" s="15">
        <v>18511418149</v>
      </c>
      <c r="O41" s="15">
        <v>21559837844</v>
      </c>
      <c r="Q41" s="15">
        <v>-3048419695</v>
      </c>
    </row>
    <row r="42" spans="1:17" ht="37.5" x14ac:dyDescent="0.45">
      <c r="A42" s="34" t="s">
        <v>49</v>
      </c>
      <c r="C42" s="15">
        <v>21592996</v>
      </c>
      <c r="E42" s="15">
        <v>80513405794</v>
      </c>
      <c r="G42" s="15">
        <v>91953993715</v>
      </c>
      <c r="I42" s="15">
        <v>-11440587921</v>
      </c>
      <c r="K42" s="15">
        <v>21592996</v>
      </c>
      <c r="M42" s="15">
        <v>80513405794</v>
      </c>
      <c r="O42" s="15">
        <v>85235629808</v>
      </c>
      <c r="Q42" s="15">
        <v>-4722224014</v>
      </c>
    </row>
    <row r="43" spans="1:17" ht="37.5" x14ac:dyDescent="0.45">
      <c r="A43" s="34" t="s">
        <v>50</v>
      </c>
      <c r="C43" s="15">
        <v>2900000</v>
      </c>
      <c r="E43" s="15">
        <v>33209222400</v>
      </c>
      <c r="G43" s="15">
        <v>33987563550</v>
      </c>
      <c r="I43" s="15">
        <v>-778341150</v>
      </c>
      <c r="K43" s="15">
        <v>2900000</v>
      </c>
      <c r="M43" s="15">
        <v>33209222400</v>
      </c>
      <c r="O43" s="15">
        <v>31710195000</v>
      </c>
      <c r="Q43" s="15">
        <v>1499027400</v>
      </c>
    </row>
    <row r="44" spans="1:17" ht="18.75" x14ac:dyDescent="0.45">
      <c r="A44" s="34" t="s">
        <v>51</v>
      </c>
      <c r="C44" s="15">
        <v>2536000</v>
      </c>
      <c r="E44" s="15">
        <v>75400442028</v>
      </c>
      <c r="G44" s="15">
        <v>75828996864</v>
      </c>
      <c r="I44" s="15">
        <v>-428554836</v>
      </c>
      <c r="K44" s="15">
        <v>2536000</v>
      </c>
      <c r="M44" s="15">
        <v>75400442028</v>
      </c>
      <c r="O44" s="15">
        <v>57174256944</v>
      </c>
      <c r="Q44" s="15">
        <v>18226185084</v>
      </c>
    </row>
    <row r="45" spans="1:17" ht="18.75" x14ac:dyDescent="0.45">
      <c r="A45" s="34" t="s">
        <v>52</v>
      </c>
      <c r="C45" s="15">
        <v>633663</v>
      </c>
      <c r="E45" s="15">
        <v>4654907091</v>
      </c>
      <c r="G45" s="15">
        <v>4982451298</v>
      </c>
      <c r="I45" s="15">
        <v>-327544207</v>
      </c>
      <c r="K45" s="15">
        <v>633663</v>
      </c>
      <c r="M45" s="15">
        <v>4654907091</v>
      </c>
      <c r="O45" s="15">
        <v>5506521588</v>
      </c>
      <c r="Q45" s="15">
        <v>-851614497</v>
      </c>
    </row>
    <row r="46" spans="1:17" ht="18.75" x14ac:dyDescent="0.45">
      <c r="A46" s="34" t="s">
        <v>53</v>
      </c>
      <c r="C46" s="15">
        <v>0</v>
      </c>
      <c r="E46" s="15">
        <v>0</v>
      </c>
      <c r="G46" s="15">
        <v>1234610100</v>
      </c>
      <c r="I46" s="15">
        <v>-1234610100</v>
      </c>
    </row>
    <row r="47" spans="1:17" ht="18.75" x14ac:dyDescent="0.45">
      <c r="A47" s="34" t="s">
        <v>54</v>
      </c>
      <c r="C47" s="15">
        <v>4974280</v>
      </c>
      <c r="E47" s="15">
        <v>32288780212</v>
      </c>
      <c r="G47" s="15">
        <v>36590654452</v>
      </c>
      <c r="I47" s="15">
        <v>-4301874240</v>
      </c>
      <c r="K47" s="15">
        <v>4974280</v>
      </c>
      <c r="M47" s="15">
        <v>32288780212</v>
      </c>
      <c r="O47" s="15">
        <v>38962698391</v>
      </c>
      <c r="Q47" s="15">
        <v>-6673918179</v>
      </c>
    </row>
    <row r="48" spans="1:17" ht="18.75" x14ac:dyDescent="0.45">
      <c r="A48" s="34" t="s">
        <v>55</v>
      </c>
      <c r="C48" s="15">
        <v>2856444</v>
      </c>
      <c r="E48" s="15">
        <v>29842600143</v>
      </c>
      <c r="G48" s="15">
        <v>31432691111</v>
      </c>
      <c r="I48" s="15">
        <v>-1590090968</v>
      </c>
      <c r="K48" s="15">
        <v>2856444</v>
      </c>
      <c r="M48" s="15">
        <v>29842600143</v>
      </c>
      <c r="O48" s="15">
        <v>33306726896</v>
      </c>
      <c r="Q48" s="15">
        <v>-3464126753</v>
      </c>
    </row>
    <row r="49" spans="1:17" ht="18.75" x14ac:dyDescent="0.45">
      <c r="A49" s="34" t="s">
        <v>56</v>
      </c>
      <c r="C49" s="15">
        <v>33769288</v>
      </c>
      <c r="E49" s="15">
        <v>180262097154</v>
      </c>
      <c r="G49" s="15">
        <v>187348921516</v>
      </c>
      <c r="I49" s="15">
        <v>-7086824362</v>
      </c>
      <c r="K49" s="15">
        <v>33769288</v>
      </c>
      <c r="M49" s="15">
        <v>180262097154</v>
      </c>
      <c r="O49" s="15">
        <v>197717644737</v>
      </c>
      <c r="Q49" s="15">
        <v>-17455547583</v>
      </c>
    </row>
    <row r="50" spans="1:17" ht="18.75" x14ac:dyDescent="0.45">
      <c r="A50" s="34" t="s">
        <v>57</v>
      </c>
      <c r="C50" s="15">
        <v>164000</v>
      </c>
      <c r="E50" s="15">
        <v>23043470670</v>
      </c>
      <c r="G50" s="15">
        <v>25395909876</v>
      </c>
      <c r="I50" s="15">
        <v>-2352439206</v>
      </c>
      <c r="K50" s="15">
        <v>164000</v>
      </c>
      <c r="M50" s="15">
        <v>23043470670</v>
      </c>
      <c r="O50" s="15">
        <v>24701106122</v>
      </c>
      <c r="Q50" s="15">
        <v>-1657635452</v>
      </c>
    </row>
    <row r="51" spans="1:17" ht="18.75" x14ac:dyDescent="0.45">
      <c r="A51" s="34" t="s">
        <v>58</v>
      </c>
      <c r="C51" s="15">
        <v>1709703</v>
      </c>
      <c r="E51" s="15">
        <v>12848448820</v>
      </c>
      <c r="G51" s="15">
        <v>12873047734</v>
      </c>
      <c r="I51" s="15">
        <v>-24598914</v>
      </c>
      <c r="K51" s="15">
        <v>1709703</v>
      </c>
      <c r="M51" s="15">
        <v>12848448820</v>
      </c>
      <c r="O51" s="15">
        <v>12873047734</v>
      </c>
      <c r="Q51" s="15">
        <v>-24598914</v>
      </c>
    </row>
    <row r="52" spans="1:17" ht="18.75" x14ac:dyDescent="0.45">
      <c r="A52" s="34" t="s">
        <v>59</v>
      </c>
      <c r="C52" s="15">
        <v>8542682</v>
      </c>
      <c r="E52" s="15">
        <v>74388632649</v>
      </c>
      <c r="G52" s="15">
        <v>78535512327</v>
      </c>
      <c r="I52" s="15">
        <v>-4146879678</v>
      </c>
      <c r="K52" s="15">
        <v>8542682</v>
      </c>
      <c r="M52" s="15">
        <v>74388632649</v>
      </c>
      <c r="O52" s="15">
        <v>80441859479</v>
      </c>
      <c r="Q52" s="15">
        <v>-6053226830</v>
      </c>
    </row>
    <row r="53" spans="1:17" ht="18.75" x14ac:dyDescent="0.45">
      <c r="A53" s="34" t="s">
        <v>60</v>
      </c>
      <c r="C53" s="15">
        <v>1855133</v>
      </c>
      <c r="E53" s="15">
        <v>9596670165</v>
      </c>
      <c r="G53" s="15">
        <v>9177733328</v>
      </c>
      <c r="I53" s="15">
        <v>418936837</v>
      </c>
      <c r="K53" s="15">
        <v>1855133</v>
      </c>
      <c r="M53" s="15">
        <v>9596670165</v>
      </c>
      <c r="O53" s="15">
        <v>9177733328</v>
      </c>
      <c r="Q53" s="15">
        <v>418936837</v>
      </c>
    </row>
    <row r="54" spans="1:17" ht="18.75" x14ac:dyDescent="0.45">
      <c r="A54" s="34" t="s">
        <v>61</v>
      </c>
      <c r="C54" s="15">
        <v>2786533</v>
      </c>
      <c r="E54" s="15">
        <v>18835681275</v>
      </c>
      <c r="G54" s="15">
        <v>19095110301</v>
      </c>
      <c r="I54" s="15">
        <v>-259429026</v>
      </c>
      <c r="K54" s="15">
        <v>2786533</v>
      </c>
      <c r="M54" s="15">
        <v>18835681275</v>
      </c>
      <c r="O54" s="15">
        <v>19095110301</v>
      </c>
      <c r="Q54" s="15">
        <v>-259429026</v>
      </c>
    </row>
    <row r="55" spans="1:17" ht="37.5" x14ac:dyDescent="0.45">
      <c r="A55" s="34" t="s">
        <v>224</v>
      </c>
      <c r="J55" s="16"/>
      <c r="K55" s="15">
        <v>0</v>
      </c>
      <c r="M55" s="15">
        <v>0</v>
      </c>
      <c r="O55" s="15">
        <v>217187948</v>
      </c>
      <c r="Q55" s="15">
        <v>-217187948</v>
      </c>
    </row>
    <row r="56" spans="1:17" ht="18.75" x14ac:dyDescent="0.45">
      <c r="A56" s="34" t="s">
        <v>62</v>
      </c>
      <c r="C56" s="15">
        <v>900000</v>
      </c>
      <c r="E56" s="15">
        <v>7416607050</v>
      </c>
      <c r="G56" s="15">
        <v>7845199697</v>
      </c>
      <c r="I56" s="15">
        <v>-428592647</v>
      </c>
      <c r="K56" s="15">
        <v>900000</v>
      </c>
      <c r="M56" s="15">
        <v>7416607050</v>
      </c>
      <c r="O56" s="15">
        <v>11802250693</v>
      </c>
      <c r="Q56" s="15">
        <v>-4385643643</v>
      </c>
    </row>
    <row r="57" spans="1:17" ht="18.75" x14ac:dyDescent="0.45">
      <c r="A57" s="34" t="s">
        <v>63</v>
      </c>
      <c r="C57" s="15">
        <v>26865468</v>
      </c>
      <c r="E57" s="15">
        <v>186939329258</v>
      </c>
      <c r="G57" s="15">
        <v>197777299229</v>
      </c>
      <c r="I57" s="15">
        <v>-10837969971</v>
      </c>
      <c r="K57" s="15">
        <v>26865468</v>
      </c>
      <c r="M57" s="15">
        <v>186939329258</v>
      </c>
      <c r="O57" s="15">
        <v>200025082305</v>
      </c>
      <c r="Q57" s="15">
        <v>-13085753047</v>
      </c>
    </row>
    <row r="58" spans="1:17" ht="18.75" x14ac:dyDescent="0.45">
      <c r="A58" s="34" t="s">
        <v>64</v>
      </c>
      <c r="C58" s="15">
        <v>7541555</v>
      </c>
      <c r="E58" s="15">
        <v>85837017462</v>
      </c>
      <c r="G58" s="15">
        <v>95657671861</v>
      </c>
      <c r="I58" s="15">
        <v>-9820654399</v>
      </c>
      <c r="K58" s="15">
        <v>7541555</v>
      </c>
      <c r="M58" s="15">
        <v>85837017462</v>
      </c>
      <c r="O58" s="15">
        <v>102329719507</v>
      </c>
      <c r="Q58" s="15">
        <v>-16492702045</v>
      </c>
    </row>
    <row r="59" spans="1:17" ht="18.75" x14ac:dyDescent="0.45">
      <c r="A59" s="34" t="s">
        <v>65</v>
      </c>
      <c r="C59" s="15">
        <v>20042105</v>
      </c>
      <c r="E59" s="15">
        <v>166156606324</v>
      </c>
      <c r="G59" s="15">
        <v>172133462666</v>
      </c>
      <c r="I59" s="15">
        <v>-5976856342</v>
      </c>
      <c r="K59" s="15">
        <v>20042105</v>
      </c>
      <c r="M59" s="15">
        <v>166156606324</v>
      </c>
      <c r="O59" s="15">
        <v>173877883004</v>
      </c>
      <c r="Q59" s="15">
        <v>-7721276680</v>
      </c>
    </row>
    <row r="60" spans="1:17" ht="18.75" x14ac:dyDescent="0.45">
      <c r="A60" s="34" t="s">
        <v>66</v>
      </c>
      <c r="C60" s="15">
        <v>5650000</v>
      </c>
      <c r="E60" s="15">
        <v>60095292750</v>
      </c>
      <c r="G60" s="15">
        <v>66722624100</v>
      </c>
      <c r="I60" s="15">
        <v>-6627331350</v>
      </c>
      <c r="K60" s="15">
        <v>5650000</v>
      </c>
      <c r="M60" s="15">
        <v>60095292750</v>
      </c>
      <c r="O60" s="15">
        <v>79083952061</v>
      </c>
      <c r="Q60" s="15">
        <v>-18988659311</v>
      </c>
    </row>
    <row r="61" spans="1:17" ht="18.75" x14ac:dyDescent="0.45">
      <c r="A61" s="34" t="s">
        <v>67</v>
      </c>
      <c r="C61" s="15">
        <v>10800000</v>
      </c>
      <c r="E61" s="15">
        <v>45229672620</v>
      </c>
      <c r="G61" s="15">
        <v>49137481980</v>
      </c>
      <c r="I61" s="15">
        <v>-3907809360</v>
      </c>
      <c r="K61" s="15">
        <v>10800000</v>
      </c>
      <c r="M61" s="15">
        <v>45229672620</v>
      </c>
      <c r="O61" s="15">
        <v>65055973061</v>
      </c>
      <c r="Q61" s="15">
        <v>-19826300441</v>
      </c>
    </row>
    <row r="62" spans="1:17" ht="18.75" x14ac:dyDescent="0.45">
      <c r="A62" s="34" t="s">
        <v>68</v>
      </c>
      <c r="C62" s="15">
        <v>510547</v>
      </c>
      <c r="E62" s="15">
        <v>3420612314</v>
      </c>
      <c r="G62" s="15">
        <v>4107933380</v>
      </c>
      <c r="I62" s="15">
        <v>-687321066</v>
      </c>
      <c r="K62" s="15">
        <v>510547</v>
      </c>
      <c r="M62" s="15">
        <v>3420612314</v>
      </c>
      <c r="O62" s="15">
        <v>3817325246</v>
      </c>
      <c r="Q62" s="15">
        <v>-396712932</v>
      </c>
    </row>
    <row r="63" spans="1:17" ht="18.75" x14ac:dyDescent="0.45">
      <c r="A63" s="34" t="s">
        <v>69</v>
      </c>
      <c r="C63" s="15">
        <v>3725173</v>
      </c>
      <c r="E63" s="15">
        <v>25180455900</v>
      </c>
      <c r="G63" s="15">
        <v>25291546147</v>
      </c>
      <c r="I63" s="15">
        <v>-111090247</v>
      </c>
      <c r="K63" s="15">
        <v>3725173</v>
      </c>
      <c r="M63" s="15">
        <v>25180455900</v>
      </c>
      <c r="O63" s="15">
        <v>27601929167</v>
      </c>
      <c r="Q63" s="15">
        <v>-2421473267</v>
      </c>
    </row>
    <row r="64" spans="1:17" ht="18.75" x14ac:dyDescent="0.45">
      <c r="A64" s="34" t="s">
        <v>70</v>
      </c>
      <c r="C64" s="15">
        <v>447572</v>
      </c>
      <c r="E64" s="15">
        <v>25141804572</v>
      </c>
      <c r="G64" s="15">
        <v>26151747881</v>
      </c>
      <c r="I64" s="15">
        <v>-1009943309</v>
      </c>
      <c r="K64" s="15">
        <v>447572</v>
      </c>
      <c r="M64" s="15">
        <v>25141804572</v>
      </c>
      <c r="O64" s="15">
        <v>27845808469</v>
      </c>
      <c r="Q64" s="15">
        <v>-2704003897</v>
      </c>
    </row>
    <row r="65" spans="1:17" ht="18.75" x14ac:dyDescent="0.45">
      <c r="A65" s="34" t="s">
        <v>71</v>
      </c>
      <c r="C65" s="15">
        <v>630116</v>
      </c>
      <c r="E65" s="15">
        <v>26821026796</v>
      </c>
      <c r="G65" s="15">
        <v>25248846103</v>
      </c>
      <c r="I65" s="15">
        <v>1572180693</v>
      </c>
      <c r="K65" s="15">
        <v>630116</v>
      </c>
      <c r="M65" s="15">
        <v>26821026796</v>
      </c>
      <c r="O65" s="15">
        <v>17526457098</v>
      </c>
      <c r="Q65" s="15">
        <v>9294569698</v>
      </c>
    </row>
    <row r="66" spans="1:17" ht="18.75" x14ac:dyDescent="0.45">
      <c r="A66" s="34" t="s">
        <v>72</v>
      </c>
      <c r="C66" s="15">
        <v>876948</v>
      </c>
      <c r="E66" s="15">
        <v>12352416359</v>
      </c>
      <c r="G66" s="15">
        <v>12097443170</v>
      </c>
      <c r="I66" s="15">
        <v>254973189</v>
      </c>
      <c r="K66" s="15">
        <v>876948</v>
      </c>
      <c r="M66" s="15">
        <v>12352416359</v>
      </c>
      <c r="O66" s="15">
        <v>8967745471</v>
      </c>
      <c r="Q66" s="15">
        <v>3384670888</v>
      </c>
    </row>
    <row r="67" spans="1:17" ht="18.75" x14ac:dyDescent="0.45">
      <c r="A67" s="34" t="s">
        <v>73</v>
      </c>
      <c r="C67" s="15">
        <v>1897609</v>
      </c>
      <c r="E67" s="15">
        <v>27408203830</v>
      </c>
      <c r="G67" s="15">
        <v>28370226126</v>
      </c>
      <c r="I67" s="15">
        <v>-962022296</v>
      </c>
      <c r="K67" s="15">
        <v>1897609</v>
      </c>
      <c r="M67" s="15">
        <v>27408203830</v>
      </c>
      <c r="O67" s="15">
        <v>34844767619</v>
      </c>
      <c r="Q67" s="15">
        <v>-7436563789</v>
      </c>
    </row>
    <row r="68" spans="1:17" ht="18.75" x14ac:dyDescent="0.45">
      <c r="A68" s="34" t="s">
        <v>74</v>
      </c>
      <c r="C68" s="15">
        <v>1099665</v>
      </c>
      <c r="E68" s="15">
        <v>144313965549</v>
      </c>
      <c r="G68" s="15">
        <v>153627364931</v>
      </c>
      <c r="I68" s="15">
        <v>-9313399382</v>
      </c>
      <c r="K68" s="15">
        <v>1099665</v>
      </c>
      <c r="M68" s="15">
        <v>144313965549</v>
      </c>
      <c r="O68" s="15">
        <v>142040271803</v>
      </c>
      <c r="Q68" s="15">
        <v>2273693746</v>
      </c>
    </row>
    <row r="69" spans="1:17" ht="18.75" x14ac:dyDescent="0.45">
      <c r="A69" s="34" t="s">
        <v>75</v>
      </c>
      <c r="C69" s="15">
        <v>787221</v>
      </c>
      <c r="E69" s="15">
        <v>126724047456</v>
      </c>
      <c r="G69" s="15">
        <v>132295711146</v>
      </c>
      <c r="I69" s="15">
        <v>-5571663690</v>
      </c>
      <c r="K69" s="15">
        <v>787221</v>
      </c>
      <c r="M69" s="15">
        <v>126724047456</v>
      </c>
      <c r="O69" s="15">
        <v>132710455774</v>
      </c>
      <c r="Q69" s="15">
        <v>-5986408318</v>
      </c>
    </row>
    <row r="70" spans="1:17" ht="18.75" x14ac:dyDescent="0.45">
      <c r="A70" s="34" t="s">
        <v>76</v>
      </c>
      <c r="C70" s="15">
        <v>914746</v>
      </c>
      <c r="E70" s="15">
        <v>15567271833</v>
      </c>
      <c r="G70" s="15">
        <v>16012830431</v>
      </c>
      <c r="I70" s="15">
        <v>-445558598</v>
      </c>
      <c r="K70" s="15">
        <v>914746</v>
      </c>
      <c r="M70" s="15">
        <v>15567271833</v>
      </c>
      <c r="O70" s="15">
        <v>14703933487</v>
      </c>
      <c r="Q70" s="15">
        <v>863338346</v>
      </c>
    </row>
    <row r="71" spans="1:17" ht="18.75" x14ac:dyDescent="0.45">
      <c r="A71" s="34" t="s">
        <v>77</v>
      </c>
      <c r="C71" s="15">
        <v>5291577</v>
      </c>
      <c r="E71" s="15">
        <v>85055689529</v>
      </c>
      <c r="G71" s="15">
        <v>98731929033</v>
      </c>
      <c r="I71" s="15">
        <v>-13676239504</v>
      </c>
      <c r="K71" s="15">
        <v>5291577</v>
      </c>
      <c r="M71" s="15">
        <v>85055689529</v>
      </c>
      <c r="O71" s="15">
        <v>113361038875</v>
      </c>
      <c r="Q71" s="15">
        <v>-28305349346</v>
      </c>
    </row>
    <row r="72" spans="1:17" ht="37.5" x14ac:dyDescent="0.45">
      <c r="A72" s="34" t="s">
        <v>78</v>
      </c>
      <c r="C72" s="15">
        <v>8502170</v>
      </c>
      <c r="E72" s="15">
        <v>15457943640</v>
      </c>
      <c r="G72" s="15">
        <v>16911615759</v>
      </c>
      <c r="I72" s="15">
        <v>-1453672119</v>
      </c>
      <c r="K72" s="15">
        <v>8502170</v>
      </c>
      <c r="M72" s="15">
        <v>15457943640</v>
      </c>
      <c r="O72" s="15">
        <v>22635523238</v>
      </c>
      <c r="Q72" s="15">
        <v>-7177579598</v>
      </c>
    </row>
    <row r="73" spans="1:17" ht="56.25" x14ac:dyDescent="0.45">
      <c r="A73" s="34" t="s">
        <v>79</v>
      </c>
      <c r="C73" s="15">
        <v>0</v>
      </c>
      <c r="E73" s="15">
        <v>571</v>
      </c>
      <c r="G73" s="15">
        <v>571</v>
      </c>
      <c r="I73" s="15">
        <v>0</v>
      </c>
      <c r="K73" s="15">
        <v>0</v>
      </c>
      <c r="M73" s="15">
        <v>571</v>
      </c>
      <c r="O73" s="15">
        <v>571</v>
      </c>
      <c r="Q73" s="15">
        <v>0</v>
      </c>
    </row>
    <row r="74" spans="1:17" ht="18.75" x14ac:dyDescent="0.45">
      <c r="A74" s="34" t="s">
        <v>80</v>
      </c>
      <c r="C74" s="15">
        <v>4679563</v>
      </c>
      <c r="E74" s="15">
        <v>42795820321</v>
      </c>
      <c r="G74" s="15">
        <v>46145058433</v>
      </c>
      <c r="I74" s="15">
        <v>-3349238112</v>
      </c>
      <c r="K74" s="15">
        <v>4679563</v>
      </c>
      <c r="M74" s="15">
        <v>42795820321</v>
      </c>
      <c r="O74" s="15">
        <v>54425119322</v>
      </c>
      <c r="Q74" s="15">
        <v>-11629299001</v>
      </c>
    </row>
    <row r="75" spans="1:17" ht="18.75" x14ac:dyDescent="0.45">
      <c r="A75" s="18" t="s">
        <v>81</v>
      </c>
      <c r="C75" s="18">
        <f>SUM(C9:$C$74)</f>
        <v>431344880</v>
      </c>
      <c r="E75" s="18">
        <f>SUM(E9:$E$74)</f>
        <v>2850869626216</v>
      </c>
      <c r="G75" s="18">
        <f>SUM(G9:$G$74)</f>
        <v>2993516027480</v>
      </c>
      <c r="I75" s="18">
        <f>SUM(I9:$I$74)</f>
        <v>-142646401264</v>
      </c>
      <c r="K75" s="18">
        <f>SUM(K9:$K$74)</f>
        <v>431344880</v>
      </c>
      <c r="M75" s="18">
        <f>SUM(M9:$M$74)</f>
        <v>2850869626216</v>
      </c>
      <c r="O75" s="18">
        <f>SUM(O9:$O$74)</f>
        <v>3002770633944</v>
      </c>
      <c r="Q75" s="18">
        <f>SUM(Q9:$Q$74)</f>
        <v>-151901007728</v>
      </c>
    </row>
    <row r="76" spans="1:17" ht="18.75" x14ac:dyDescent="0.45">
      <c r="C76" s="20"/>
      <c r="E76" s="20"/>
      <c r="G76" s="20"/>
      <c r="I76" s="20"/>
      <c r="K76" s="20"/>
      <c r="M76" s="20"/>
      <c r="O76" s="20"/>
      <c r="Q76" s="20"/>
    </row>
    <row r="78" spans="1:17" ht="18.75" x14ac:dyDescent="0.45">
      <c r="A78" s="38" t="s">
        <v>232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40"/>
    </row>
  </sheetData>
  <mergeCells count="7">
    <mergeCell ref="A78:Q7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07"/>
  <sheetViews>
    <sheetView rightToLeft="1" workbookViewId="0">
      <selection activeCell="Z14" sqref="A1:XFD1048576"/>
    </sheetView>
  </sheetViews>
  <sheetFormatPr defaultRowHeight="18" x14ac:dyDescent="0.45"/>
  <cols>
    <col min="1" max="1" width="22.28515625" style="6" bestFit="1" customWidth="1"/>
    <col min="2" max="2" width="1.42578125" style="6" customWidth="1"/>
    <col min="3" max="3" width="14.5703125" style="6" bestFit="1" customWidth="1"/>
    <col min="4" max="4" width="1.42578125" style="6" customWidth="1"/>
    <col min="5" max="5" width="17.28515625" style="6" bestFit="1" customWidth="1"/>
    <col min="6" max="6" width="1.42578125" style="6" customWidth="1"/>
    <col min="7" max="7" width="15.28515625" style="6" bestFit="1" customWidth="1"/>
    <col min="8" max="8" width="1.42578125" style="6" customWidth="1"/>
    <col min="9" max="9" width="17.5703125" style="6" bestFit="1" customWidth="1"/>
    <col min="10" max="10" width="1.42578125" style="6" customWidth="1"/>
    <col min="11" max="11" width="10.7109375" style="6" customWidth="1"/>
    <col min="12" max="12" width="1.42578125" style="6" customWidth="1"/>
    <col min="13" max="13" width="16.5703125" style="6" bestFit="1" customWidth="1"/>
    <col min="14" max="14" width="1.42578125" style="6" customWidth="1"/>
    <col min="15" max="15" width="17.7109375" style="6" bestFit="1" customWidth="1"/>
    <col min="16" max="16" width="1.42578125" style="6" customWidth="1"/>
    <col min="17" max="17" width="16.7109375" style="6" bestFit="1" customWidth="1"/>
    <col min="18" max="18" width="1.42578125" style="6" customWidth="1"/>
    <col min="19" max="19" width="16.5703125" style="6" bestFit="1" customWidth="1"/>
    <col min="20" max="20" width="1.42578125" style="6" customWidth="1"/>
    <col min="21" max="21" width="10.7109375" style="6" customWidth="1"/>
    <col min="22" max="16384" width="9.140625" style="6"/>
  </cols>
  <sheetData>
    <row r="1" spans="1:21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0.100000000000001" customHeight="1" x14ac:dyDescent="0.45">
      <c r="A2" s="4" t="s">
        <v>132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5" spans="1:21" ht="21" x14ac:dyDescent="0.45">
      <c r="A5" s="7" t="s">
        <v>235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7" spans="1:21" ht="21" x14ac:dyDescent="0.45">
      <c r="C7" s="8" t="s">
        <v>148</v>
      </c>
      <c r="D7" s="9"/>
      <c r="E7" s="9"/>
      <c r="F7" s="9"/>
      <c r="G7" s="9"/>
      <c r="H7" s="9"/>
      <c r="I7" s="9"/>
      <c r="J7" s="9"/>
      <c r="K7" s="9"/>
      <c r="M7" s="8" t="s">
        <v>7</v>
      </c>
      <c r="N7" s="9"/>
      <c r="O7" s="9"/>
      <c r="P7" s="9"/>
      <c r="Q7" s="9"/>
      <c r="R7" s="9"/>
      <c r="S7" s="9"/>
      <c r="T7" s="9"/>
      <c r="U7" s="9"/>
    </row>
    <row r="8" spans="1:21" ht="42" x14ac:dyDescent="0.45">
      <c r="A8" s="32" t="s">
        <v>236</v>
      </c>
      <c r="C8" s="33" t="s">
        <v>146</v>
      </c>
      <c r="E8" s="33" t="s">
        <v>237</v>
      </c>
      <c r="G8" s="33" t="s">
        <v>238</v>
      </c>
      <c r="I8" s="33" t="s">
        <v>239</v>
      </c>
      <c r="K8" s="33" t="s">
        <v>240</v>
      </c>
      <c r="M8" s="33" t="s">
        <v>146</v>
      </c>
      <c r="O8" s="33" t="s">
        <v>237</v>
      </c>
      <c r="Q8" s="33" t="s">
        <v>238</v>
      </c>
      <c r="S8" s="33" t="s">
        <v>239</v>
      </c>
      <c r="U8" s="33" t="s">
        <v>240</v>
      </c>
    </row>
    <row r="9" spans="1:21" ht="18.75" x14ac:dyDescent="0.45">
      <c r="A9" s="34" t="s">
        <v>17</v>
      </c>
      <c r="C9" s="15">
        <v>0</v>
      </c>
      <c r="E9" s="15">
        <v>5693071470</v>
      </c>
      <c r="G9" s="15">
        <v>0</v>
      </c>
      <c r="I9" s="15">
        <v>5693071470</v>
      </c>
      <c r="K9" s="17">
        <v>-4.0702681573988195E-2</v>
      </c>
      <c r="M9" s="15">
        <v>715893500</v>
      </c>
      <c r="O9" s="15">
        <v>10556189431</v>
      </c>
      <c r="Q9" s="15">
        <v>0</v>
      </c>
      <c r="S9" s="15">
        <v>11272082931</v>
      </c>
      <c r="U9" s="17">
        <v>9.0391975031816285E-2</v>
      </c>
    </row>
    <row r="10" spans="1:21" ht="18.75" x14ac:dyDescent="0.45">
      <c r="A10" s="34" t="s">
        <v>18</v>
      </c>
      <c r="C10" s="15">
        <v>0</v>
      </c>
      <c r="E10" s="15">
        <v>-1293950081</v>
      </c>
      <c r="G10" s="15">
        <v>0</v>
      </c>
      <c r="I10" s="15">
        <v>-1293950081</v>
      </c>
      <c r="K10" s="17">
        <v>9.2511113547603559E-3</v>
      </c>
      <c r="M10" s="15">
        <v>0</v>
      </c>
      <c r="O10" s="15">
        <v>-1293950081</v>
      </c>
      <c r="Q10" s="15">
        <v>0</v>
      </c>
      <c r="S10" s="15">
        <v>-1293950081</v>
      </c>
      <c r="U10" s="17">
        <v>-1.0376316793456412E-2</v>
      </c>
    </row>
    <row r="11" spans="1:21" ht="18.75" x14ac:dyDescent="0.45">
      <c r="A11" s="34" t="s">
        <v>19</v>
      </c>
      <c r="C11" s="15">
        <v>0</v>
      </c>
      <c r="E11" s="15">
        <v>596545339</v>
      </c>
      <c r="G11" s="15">
        <v>0</v>
      </c>
      <c r="I11" s="15">
        <v>596545339</v>
      </c>
      <c r="K11" s="17">
        <v>-4.2650079321354178E-3</v>
      </c>
      <c r="M11" s="15">
        <v>0</v>
      </c>
      <c r="O11" s="15">
        <v>596545339</v>
      </c>
      <c r="Q11" s="15">
        <v>0</v>
      </c>
      <c r="S11" s="15">
        <v>596545339</v>
      </c>
      <c r="U11" s="17">
        <v>4.7837575112171949E-3</v>
      </c>
    </row>
    <row r="12" spans="1:21" ht="18.75" x14ac:dyDescent="0.45">
      <c r="A12" s="34" t="s">
        <v>20</v>
      </c>
      <c r="C12" s="15">
        <v>0</v>
      </c>
      <c r="E12" s="15">
        <v>-2176969500</v>
      </c>
      <c r="G12" s="15">
        <v>0</v>
      </c>
      <c r="I12" s="15">
        <v>-2176969500</v>
      </c>
      <c r="K12" s="17">
        <v>1.5564269098273641E-2</v>
      </c>
      <c r="M12" s="15">
        <v>0</v>
      </c>
      <c r="O12" s="15">
        <v>-4567884601</v>
      </c>
      <c r="Q12" s="15">
        <v>2091269782</v>
      </c>
      <c r="S12" s="15">
        <v>-2476614819</v>
      </c>
      <c r="U12" s="17">
        <v>-1.9860225146747922E-2</v>
      </c>
    </row>
    <row r="13" spans="1:21" ht="18.75" x14ac:dyDescent="0.45">
      <c r="A13" s="34" t="s">
        <v>21</v>
      </c>
      <c r="C13" s="15">
        <v>0</v>
      </c>
      <c r="E13" s="15">
        <v>-653985495</v>
      </c>
      <c r="G13" s="15">
        <v>0</v>
      </c>
      <c r="I13" s="15">
        <v>-653985495</v>
      </c>
      <c r="K13" s="17">
        <v>4.6756770044539854E-3</v>
      </c>
      <c r="M13" s="15">
        <v>612000000</v>
      </c>
      <c r="O13" s="15">
        <v>-10378434936</v>
      </c>
      <c r="Q13" s="15">
        <v>0</v>
      </c>
      <c r="S13" s="15">
        <v>-9766434936</v>
      </c>
      <c r="U13" s="17">
        <v>-7.831803121825083E-2</v>
      </c>
    </row>
    <row r="14" spans="1:21" ht="18.75" x14ac:dyDescent="0.45">
      <c r="A14" s="34" t="s">
        <v>22</v>
      </c>
      <c r="C14" s="15">
        <v>0</v>
      </c>
      <c r="E14" s="15">
        <v>1896647400</v>
      </c>
      <c r="G14" s="15">
        <v>0</v>
      </c>
      <c r="I14" s="15">
        <v>1896647400</v>
      </c>
      <c r="K14" s="17">
        <v>-1.3560102940413748E-2</v>
      </c>
      <c r="M14" s="15">
        <v>7420000000</v>
      </c>
      <c r="O14" s="15">
        <v>36931939650</v>
      </c>
      <c r="Q14" s="15">
        <v>5340775200</v>
      </c>
      <c r="S14" s="15">
        <v>49692714850</v>
      </c>
      <c r="U14" s="17">
        <v>0.39849091489835903</v>
      </c>
    </row>
    <row r="15" spans="1:21" ht="18.75" x14ac:dyDescent="0.45">
      <c r="A15" s="34" t="s">
        <v>241</v>
      </c>
      <c r="C15" s="15">
        <v>0</v>
      </c>
      <c r="E15" s="15">
        <v>161461108</v>
      </c>
      <c r="G15" s="15">
        <v>0</v>
      </c>
      <c r="I15" s="15">
        <v>161461108</v>
      </c>
      <c r="K15" s="17">
        <v>-1.1543680946459851E-3</v>
      </c>
      <c r="M15" s="15">
        <v>0</v>
      </c>
      <c r="O15" s="15">
        <v>335429767</v>
      </c>
      <c r="Q15" s="15">
        <v>0</v>
      </c>
      <c r="S15" s="15">
        <v>335429767</v>
      </c>
      <c r="U15" s="17">
        <v>2.6898452849567628E-3</v>
      </c>
    </row>
    <row r="16" spans="1:21" ht="18.75" x14ac:dyDescent="0.45">
      <c r="A16" s="34" t="s">
        <v>23</v>
      </c>
      <c r="C16" s="15">
        <v>0</v>
      </c>
      <c r="E16" s="15">
        <v>-786888176</v>
      </c>
      <c r="G16" s="15">
        <v>-457476257</v>
      </c>
      <c r="I16" s="15">
        <v>-1244364433</v>
      </c>
      <c r="K16" s="17">
        <v>8.8965981799619606E-3</v>
      </c>
      <c r="M16" s="15">
        <v>16965000</v>
      </c>
      <c r="O16" s="15">
        <v>-1577758705</v>
      </c>
      <c r="Q16" s="15">
        <v>-457476257</v>
      </c>
      <c r="S16" s="15">
        <v>-2018269962</v>
      </c>
      <c r="U16" s="17">
        <v>-1.6184711302189125E-2</v>
      </c>
    </row>
    <row r="17" spans="1:21" ht="18.75" x14ac:dyDescent="0.45">
      <c r="A17" s="34" t="s">
        <v>24</v>
      </c>
      <c r="C17" s="15">
        <v>0</v>
      </c>
      <c r="E17" s="15">
        <v>-9037246377</v>
      </c>
      <c r="G17" s="15">
        <v>1183238683</v>
      </c>
      <c r="I17" s="15">
        <v>-7854007694</v>
      </c>
      <c r="K17" s="17">
        <v>5.6152320576529718E-2</v>
      </c>
      <c r="M17" s="15">
        <v>8334883310</v>
      </c>
      <c r="O17" s="15">
        <v>63696088947</v>
      </c>
      <c r="Q17" s="15">
        <v>22299927989</v>
      </c>
      <c r="S17" s="15">
        <v>94330900246</v>
      </c>
      <c r="U17" s="17">
        <v>0.75644904601573359</v>
      </c>
    </row>
    <row r="18" spans="1:21" ht="18.75" x14ac:dyDescent="0.45">
      <c r="A18" s="34" t="s">
        <v>26</v>
      </c>
      <c r="C18" s="15">
        <v>0</v>
      </c>
      <c r="E18" s="15">
        <v>906543143</v>
      </c>
      <c r="G18" s="15">
        <v>-902695164</v>
      </c>
      <c r="I18" s="15">
        <v>3847979</v>
      </c>
      <c r="K18" s="17">
        <v>-2.7511171213242034E-5</v>
      </c>
      <c r="M18" s="15">
        <v>114000000</v>
      </c>
      <c r="O18" s="15">
        <v>-3912458971</v>
      </c>
      <c r="Q18" s="15">
        <v>-164928128</v>
      </c>
      <c r="S18" s="15">
        <v>-3963387099</v>
      </c>
      <c r="U18" s="17">
        <v>-3.1782802689373751E-2</v>
      </c>
    </row>
    <row r="19" spans="1:21" ht="18.75" x14ac:dyDescent="0.45">
      <c r="A19" s="34" t="s">
        <v>242</v>
      </c>
      <c r="C19" s="15">
        <v>0</v>
      </c>
      <c r="E19" s="15">
        <v>-183700440</v>
      </c>
      <c r="G19" s="15">
        <v>0</v>
      </c>
      <c r="I19" s="15">
        <v>-183700440</v>
      </c>
      <c r="K19" s="17">
        <v>1.3133684608954196E-3</v>
      </c>
      <c r="M19" s="15">
        <v>1878800000</v>
      </c>
      <c r="O19" s="15">
        <v>-4387515512</v>
      </c>
      <c r="Q19" s="15">
        <v>0</v>
      </c>
      <c r="S19" s="15">
        <v>-2508715512</v>
      </c>
      <c r="U19" s="17">
        <v>-2.0117643856131261E-2</v>
      </c>
    </row>
    <row r="20" spans="1:21" ht="18.75" x14ac:dyDescent="0.45">
      <c r="A20" s="34" t="s">
        <v>28</v>
      </c>
      <c r="C20" s="15">
        <v>0</v>
      </c>
      <c r="E20" s="15">
        <v>-515116709</v>
      </c>
      <c r="G20" s="15">
        <v>218288259</v>
      </c>
      <c r="I20" s="15">
        <v>-296828450</v>
      </c>
      <c r="K20" s="17">
        <v>2.1221785017307144E-3</v>
      </c>
      <c r="M20" s="15">
        <v>0</v>
      </c>
      <c r="O20" s="15">
        <v>357659191</v>
      </c>
      <c r="Q20" s="15">
        <v>218288259</v>
      </c>
      <c r="S20" s="15">
        <v>575947450</v>
      </c>
      <c r="U20" s="17">
        <v>4.6185809524930174E-3</v>
      </c>
    </row>
    <row r="21" spans="1:21" ht="37.5" x14ac:dyDescent="0.45">
      <c r="A21" s="34" t="s">
        <v>243</v>
      </c>
      <c r="C21" s="15">
        <v>0</v>
      </c>
      <c r="E21" s="15">
        <v>2729333253</v>
      </c>
      <c r="G21" s="15">
        <v>0</v>
      </c>
      <c r="I21" s="15">
        <v>2729333253</v>
      </c>
      <c r="K21" s="17">
        <v>-1.9513400260572588E-2</v>
      </c>
      <c r="M21" s="15">
        <v>0</v>
      </c>
      <c r="O21" s="15">
        <v>2729333253</v>
      </c>
      <c r="Q21" s="15">
        <v>0</v>
      </c>
      <c r="S21" s="15">
        <v>2729333253</v>
      </c>
      <c r="U21" s="17">
        <v>2.1886799872647418E-2</v>
      </c>
    </row>
    <row r="22" spans="1:21" ht="18.75" x14ac:dyDescent="0.45">
      <c r="A22" s="34" t="s">
        <v>30</v>
      </c>
      <c r="C22" s="15">
        <v>0</v>
      </c>
      <c r="E22" s="15">
        <v>-4494205557</v>
      </c>
      <c r="G22" s="15">
        <v>0</v>
      </c>
      <c r="I22" s="15">
        <v>-4494205557</v>
      </c>
      <c r="K22" s="17">
        <v>3.2131375599017249E-2</v>
      </c>
      <c r="M22" s="15">
        <v>318499361</v>
      </c>
      <c r="O22" s="15">
        <v>-17142026628</v>
      </c>
      <c r="Q22" s="15">
        <v>180183680</v>
      </c>
      <c r="S22" s="15">
        <v>-16643343587</v>
      </c>
      <c r="U22" s="17">
        <v>-0.13346465841061542</v>
      </c>
    </row>
    <row r="23" spans="1:21" ht="18.75" x14ac:dyDescent="0.45">
      <c r="A23" s="34" t="s">
        <v>31</v>
      </c>
      <c r="C23" s="15">
        <v>0</v>
      </c>
      <c r="E23" s="15">
        <v>-1366136632</v>
      </c>
      <c r="G23" s="15">
        <v>156893846</v>
      </c>
      <c r="I23" s="15">
        <v>-1209242786</v>
      </c>
      <c r="K23" s="17">
        <v>8.6454955507875176E-3</v>
      </c>
      <c r="M23" s="15">
        <v>630000000</v>
      </c>
      <c r="O23" s="15">
        <v>-245608598</v>
      </c>
      <c r="Q23" s="15">
        <v>156893846</v>
      </c>
      <c r="S23" s="15">
        <v>541285248</v>
      </c>
      <c r="U23" s="17">
        <v>4.3406212429246086E-3</v>
      </c>
    </row>
    <row r="24" spans="1:21" ht="18.75" x14ac:dyDescent="0.45">
      <c r="A24" s="34" t="s">
        <v>32</v>
      </c>
      <c r="C24" s="15">
        <v>0</v>
      </c>
      <c r="E24" s="15">
        <v>-2075377590</v>
      </c>
      <c r="G24" s="15">
        <v>0</v>
      </c>
      <c r="I24" s="15">
        <v>-2075377590</v>
      </c>
      <c r="K24" s="17">
        <v>1.4837936540354205E-2</v>
      </c>
      <c r="M24" s="15">
        <v>0</v>
      </c>
      <c r="O24" s="15">
        <v>-11412030027</v>
      </c>
      <c r="Q24" s="15">
        <v>734967484</v>
      </c>
      <c r="S24" s="15">
        <v>-10677062543</v>
      </c>
      <c r="U24" s="17">
        <v>-8.5620446257165403E-2</v>
      </c>
    </row>
    <row r="25" spans="1:21" ht="18.75" x14ac:dyDescent="0.45">
      <c r="A25" s="34" t="s">
        <v>33</v>
      </c>
      <c r="C25" s="15">
        <v>3038719950</v>
      </c>
      <c r="E25" s="15">
        <v>-4341090577</v>
      </c>
      <c r="G25" s="15">
        <v>0</v>
      </c>
      <c r="I25" s="15">
        <v>-1302370627</v>
      </c>
      <c r="K25" s="17">
        <v>9.3113141476329209E-3</v>
      </c>
      <c r="M25" s="15">
        <v>3038719950</v>
      </c>
      <c r="O25" s="15">
        <v>-4544389653</v>
      </c>
      <c r="Q25" s="15">
        <v>0</v>
      </c>
      <c r="S25" s="15">
        <v>-1505669703</v>
      </c>
      <c r="U25" s="17">
        <v>-1.2074117892216761E-2</v>
      </c>
    </row>
    <row r="26" spans="1:21" ht="18.75" x14ac:dyDescent="0.45">
      <c r="A26" s="34" t="s">
        <v>34</v>
      </c>
      <c r="C26" s="15">
        <v>0</v>
      </c>
      <c r="E26" s="15">
        <v>305130813</v>
      </c>
      <c r="G26" s="15">
        <v>-822936491</v>
      </c>
      <c r="I26" s="15">
        <v>-517805678</v>
      </c>
      <c r="K26" s="17">
        <v>3.7020577977808283E-3</v>
      </c>
      <c r="M26" s="15">
        <v>810040340</v>
      </c>
      <c r="O26" s="15">
        <v>-2033738187</v>
      </c>
      <c r="Q26" s="15">
        <v>-822936491</v>
      </c>
      <c r="S26" s="15">
        <v>-2046634338</v>
      </c>
      <c r="U26" s="17">
        <v>-1.6412168107012116E-2</v>
      </c>
    </row>
    <row r="27" spans="1:21" ht="37.5" x14ac:dyDescent="0.45">
      <c r="A27" s="34" t="s">
        <v>35</v>
      </c>
      <c r="C27" s="15">
        <v>0</v>
      </c>
      <c r="E27" s="15">
        <v>213455368</v>
      </c>
      <c r="G27" s="15">
        <v>-239540619</v>
      </c>
      <c r="I27" s="15">
        <v>-26085251</v>
      </c>
      <c r="K27" s="17">
        <v>1.8649680946839704E-4</v>
      </c>
      <c r="M27" s="15">
        <v>0</v>
      </c>
      <c r="O27" s="15">
        <v>-460767988</v>
      </c>
      <c r="Q27" s="15">
        <v>-239540619</v>
      </c>
      <c r="S27" s="15">
        <v>-700308607</v>
      </c>
      <c r="U27" s="17">
        <v>-5.6158456698733854E-3</v>
      </c>
    </row>
    <row r="28" spans="1:21" ht="18.75" x14ac:dyDescent="0.45">
      <c r="A28" s="34" t="s">
        <v>37</v>
      </c>
      <c r="C28" s="15">
        <v>0</v>
      </c>
      <c r="E28" s="15">
        <v>-36179915</v>
      </c>
      <c r="G28" s="15">
        <v>0</v>
      </c>
      <c r="I28" s="15">
        <v>-36179915</v>
      </c>
      <c r="K28" s="17">
        <v>2.5866872871331775E-4</v>
      </c>
      <c r="M28" s="15">
        <v>0</v>
      </c>
      <c r="O28" s="15">
        <v>-7141666364</v>
      </c>
      <c r="Q28" s="15">
        <v>0</v>
      </c>
      <c r="S28" s="15">
        <v>-7141666364</v>
      </c>
      <c r="U28" s="17">
        <v>-5.7269746116300126E-2</v>
      </c>
    </row>
    <row r="29" spans="1:21" ht="18.75" x14ac:dyDescent="0.45">
      <c r="A29" s="34" t="s">
        <v>39</v>
      </c>
      <c r="C29" s="15">
        <v>0</v>
      </c>
      <c r="E29" s="15">
        <v>-2373791400</v>
      </c>
      <c r="G29" s="15">
        <v>0</v>
      </c>
      <c r="I29" s="15">
        <v>-2373791400</v>
      </c>
      <c r="K29" s="17">
        <v>1.6971449592090161E-2</v>
      </c>
      <c r="M29" s="15">
        <v>14029500000</v>
      </c>
      <c r="O29" s="15">
        <v>-29316323790</v>
      </c>
      <c r="Q29" s="15">
        <v>0</v>
      </c>
      <c r="S29" s="15">
        <v>-15286823790</v>
      </c>
      <c r="U29" s="17">
        <v>-0.12258658872543166</v>
      </c>
    </row>
    <row r="30" spans="1:21" ht="18.75" x14ac:dyDescent="0.45">
      <c r="A30" s="34" t="s">
        <v>40</v>
      </c>
      <c r="C30" s="15">
        <v>0</v>
      </c>
      <c r="E30" s="15">
        <v>-2417270491</v>
      </c>
      <c r="G30" s="15">
        <v>2276242389</v>
      </c>
      <c r="I30" s="15">
        <v>-141028102</v>
      </c>
      <c r="K30" s="17">
        <v>1.0082820774231255E-3</v>
      </c>
      <c r="M30" s="15">
        <v>1549975500</v>
      </c>
      <c r="O30" s="15">
        <v>0</v>
      </c>
      <c r="Q30" s="15">
        <v>2276242389</v>
      </c>
      <c r="S30" s="15">
        <v>3826217889</v>
      </c>
      <c r="U30" s="17">
        <v>3.0682828897364577E-2</v>
      </c>
    </row>
    <row r="31" spans="1:21" ht="18.75" x14ac:dyDescent="0.45">
      <c r="A31" s="34" t="s">
        <v>41</v>
      </c>
      <c r="C31" s="15">
        <v>0</v>
      </c>
      <c r="E31" s="15">
        <v>-11430735664</v>
      </c>
      <c r="G31" s="15">
        <v>0</v>
      </c>
      <c r="I31" s="15">
        <v>-11430735664</v>
      </c>
      <c r="K31" s="17">
        <v>8.1724179353789589E-2</v>
      </c>
      <c r="M31" s="15">
        <v>0</v>
      </c>
      <c r="O31" s="15">
        <v>-2928303399</v>
      </c>
      <c r="Q31" s="15">
        <v>0</v>
      </c>
      <c r="S31" s="15">
        <v>-2928303399</v>
      </c>
      <c r="U31" s="17">
        <v>-2.3482361631676569E-2</v>
      </c>
    </row>
    <row r="32" spans="1:21" ht="18.75" x14ac:dyDescent="0.45">
      <c r="A32" s="34" t="s">
        <v>42</v>
      </c>
      <c r="C32" s="15">
        <v>0</v>
      </c>
      <c r="E32" s="15">
        <v>-1296907213</v>
      </c>
      <c r="G32" s="15">
        <v>0</v>
      </c>
      <c r="I32" s="15">
        <v>-1296907213</v>
      </c>
      <c r="K32" s="17">
        <v>9.2722534048474692E-3</v>
      </c>
      <c r="M32" s="15">
        <v>2243700000</v>
      </c>
      <c r="O32" s="15">
        <v>-3568016127</v>
      </c>
      <c r="Q32" s="15">
        <v>0</v>
      </c>
      <c r="S32" s="15">
        <v>-1324316127</v>
      </c>
      <c r="U32" s="17">
        <v>-1.0619825192804523E-2</v>
      </c>
    </row>
    <row r="33" spans="1:21" ht="18.75" x14ac:dyDescent="0.45">
      <c r="A33" s="34" t="s">
        <v>43</v>
      </c>
      <c r="C33" s="15">
        <v>0</v>
      </c>
      <c r="E33" s="15">
        <v>735557933</v>
      </c>
      <c r="G33" s="15">
        <v>0</v>
      </c>
      <c r="I33" s="15">
        <v>735557933</v>
      </c>
      <c r="K33" s="17">
        <v>-5.2588801113575244E-3</v>
      </c>
      <c r="M33" s="15">
        <v>0</v>
      </c>
      <c r="O33" s="15">
        <v>735557933</v>
      </c>
      <c r="Q33" s="15">
        <v>0</v>
      </c>
      <c r="S33" s="15">
        <v>735557933</v>
      </c>
      <c r="U33" s="17">
        <v>5.8985135862810656E-3</v>
      </c>
    </row>
    <row r="34" spans="1:21" ht="18.75" x14ac:dyDescent="0.45">
      <c r="A34" s="34" t="s">
        <v>44</v>
      </c>
      <c r="C34" s="15">
        <v>0</v>
      </c>
      <c r="E34" s="15">
        <v>-841745248</v>
      </c>
      <c r="G34" s="15">
        <v>0</v>
      </c>
      <c r="I34" s="15">
        <v>-841745248</v>
      </c>
      <c r="K34" s="17">
        <v>6.0180675714864547E-3</v>
      </c>
      <c r="M34" s="15">
        <v>0</v>
      </c>
      <c r="O34" s="15">
        <v>1521123335</v>
      </c>
      <c r="Q34" s="15">
        <v>0</v>
      </c>
      <c r="S34" s="15">
        <v>1521123335</v>
      </c>
      <c r="U34" s="17">
        <v>1.2198042132878017E-2</v>
      </c>
    </row>
    <row r="35" spans="1:21" ht="18.75" x14ac:dyDescent="0.45">
      <c r="A35" s="34" t="s">
        <v>45</v>
      </c>
      <c r="C35" s="15">
        <v>0</v>
      </c>
      <c r="E35" s="15">
        <v>-1212741000</v>
      </c>
      <c r="G35" s="15">
        <v>0</v>
      </c>
      <c r="I35" s="15">
        <v>-1212741000</v>
      </c>
      <c r="K35" s="17">
        <v>8.670506073010887E-3</v>
      </c>
      <c r="M35" s="15">
        <v>2100000000</v>
      </c>
      <c r="O35" s="15">
        <v>-4079950832</v>
      </c>
      <c r="Q35" s="15">
        <v>0</v>
      </c>
      <c r="S35" s="15">
        <v>-1979950832</v>
      </c>
      <c r="U35" s="17">
        <v>-1.5877426316494501E-2</v>
      </c>
    </row>
    <row r="36" spans="1:21" ht="37.5" x14ac:dyDescent="0.45">
      <c r="A36" s="34" t="s">
        <v>244</v>
      </c>
      <c r="C36" s="15">
        <v>165000000</v>
      </c>
      <c r="E36" s="15">
        <v>1052075474</v>
      </c>
      <c r="G36" s="15">
        <v>-1137601714</v>
      </c>
      <c r="I36" s="15">
        <v>79473760</v>
      </c>
      <c r="K36" s="17">
        <v>-5.6819858380726773E-4</v>
      </c>
      <c r="M36" s="15">
        <v>165000000</v>
      </c>
      <c r="O36" s="15">
        <v>-1684196478</v>
      </c>
      <c r="Q36" s="15">
        <v>-1137601714</v>
      </c>
      <c r="S36" s="15">
        <v>-2656798192</v>
      </c>
      <c r="U36" s="17">
        <v>-2.1305133869746425E-2</v>
      </c>
    </row>
    <row r="37" spans="1:21" ht="37.5" x14ac:dyDescent="0.45">
      <c r="A37" s="34" t="s">
        <v>47</v>
      </c>
      <c r="C37" s="15">
        <v>0</v>
      </c>
      <c r="E37" s="15">
        <v>-1588442198</v>
      </c>
      <c r="G37" s="15">
        <v>0</v>
      </c>
      <c r="I37" s="15">
        <v>-1588442198</v>
      </c>
      <c r="K37" s="17">
        <v>1.135658621617127E-2</v>
      </c>
      <c r="M37" s="15">
        <v>1809000000</v>
      </c>
      <c r="O37" s="15">
        <v>-3661103239</v>
      </c>
      <c r="Q37" s="15">
        <v>0</v>
      </c>
      <c r="S37" s="15">
        <v>-1852103239</v>
      </c>
      <c r="U37" s="17">
        <v>-1.485220351560897E-2</v>
      </c>
    </row>
    <row r="38" spans="1:21" ht="37.5" x14ac:dyDescent="0.45">
      <c r="A38" s="34" t="s">
        <v>48</v>
      </c>
      <c r="C38" s="15">
        <v>0</v>
      </c>
      <c r="E38" s="15">
        <v>-3004239699</v>
      </c>
      <c r="G38" s="15">
        <v>0</v>
      </c>
      <c r="I38" s="15">
        <v>-3004239699</v>
      </c>
      <c r="K38" s="17">
        <v>2.1478847136329932E-2</v>
      </c>
      <c r="M38" s="15">
        <v>444444400</v>
      </c>
      <c r="O38" s="15">
        <v>-3048419695</v>
      </c>
      <c r="Q38" s="15">
        <v>0</v>
      </c>
      <c r="S38" s="15">
        <v>-2603975295</v>
      </c>
      <c r="U38" s="17">
        <v>-2.0881541707059185E-2</v>
      </c>
    </row>
    <row r="39" spans="1:21" ht="37.5" x14ac:dyDescent="0.45">
      <c r="A39" s="34" t="s">
        <v>49</v>
      </c>
      <c r="C39" s="15">
        <v>0</v>
      </c>
      <c r="E39" s="15">
        <v>-11440587921</v>
      </c>
      <c r="G39" s="15">
        <v>0</v>
      </c>
      <c r="I39" s="15">
        <v>-11440587921</v>
      </c>
      <c r="K39" s="17">
        <v>8.1794618181330964E-2</v>
      </c>
      <c r="M39" s="15">
        <v>2342229560</v>
      </c>
      <c r="O39" s="15">
        <v>-4722224014</v>
      </c>
      <c r="Q39" s="15">
        <v>0</v>
      </c>
      <c r="S39" s="15">
        <v>-2379994454</v>
      </c>
      <c r="U39" s="17">
        <v>-1.9085416650917401E-2</v>
      </c>
    </row>
    <row r="40" spans="1:21" ht="18.75" x14ac:dyDescent="0.45">
      <c r="A40" s="34" t="s">
        <v>245</v>
      </c>
      <c r="C40" s="15">
        <v>0</v>
      </c>
      <c r="E40" s="15">
        <v>95543678</v>
      </c>
      <c r="G40" s="15">
        <v>-328856011</v>
      </c>
      <c r="I40" s="15">
        <v>-233312333</v>
      </c>
      <c r="K40" s="17">
        <v>1.668069274630641E-3</v>
      </c>
      <c r="M40" s="15">
        <v>0</v>
      </c>
      <c r="O40" s="15">
        <v>0</v>
      </c>
      <c r="Q40" s="15">
        <v>1585993345</v>
      </c>
      <c r="S40" s="15">
        <v>1585993345</v>
      </c>
      <c r="U40" s="17">
        <v>1.2718241315240976E-2</v>
      </c>
    </row>
    <row r="41" spans="1:21" ht="18.75" x14ac:dyDescent="0.45">
      <c r="A41" s="34" t="s">
        <v>51</v>
      </c>
      <c r="C41" s="15">
        <v>0</v>
      </c>
      <c r="E41" s="15">
        <v>-428554836</v>
      </c>
      <c r="G41" s="15">
        <v>0</v>
      </c>
      <c r="I41" s="15">
        <v>-428554836</v>
      </c>
      <c r="K41" s="17">
        <v>3.0639578509806995E-3</v>
      </c>
      <c r="M41" s="15">
        <v>1394800000</v>
      </c>
      <c r="O41" s="15">
        <v>18226185084</v>
      </c>
      <c r="Q41" s="15">
        <v>0</v>
      </c>
      <c r="S41" s="15">
        <v>19620985084</v>
      </c>
      <c r="U41" s="17">
        <v>0.15734266724874291</v>
      </c>
    </row>
    <row r="42" spans="1:21" ht="18.75" x14ac:dyDescent="0.45">
      <c r="A42" s="34" t="s">
        <v>52</v>
      </c>
      <c r="C42" s="15">
        <v>0</v>
      </c>
      <c r="E42" s="15">
        <v>-327544207</v>
      </c>
      <c r="G42" s="15">
        <v>0</v>
      </c>
      <c r="I42" s="15">
        <v>-327544207</v>
      </c>
      <c r="K42" s="17">
        <v>2.3417811684218106E-3</v>
      </c>
      <c r="M42" s="15">
        <v>475247250</v>
      </c>
      <c r="O42" s="15">
        <v>-851614497</v>
      </c>
      <c r="Q42" s="15">
        <v>0</v>
      </c>
      <c r="S42" s="15">
        <v>-376367247</v>
      </c>
      <c r="U42" s="17">
        <v>-3.0181270845741821E-3</v>
      </c>
    </row>
    <row r="43" spans="1:21" ht="18.75" x14ac:dyDescent="0.45">
      <c r="A43" s="34" t="s">
        <v>53</v>
      </c>
      <c r="C43" s="15">
        <v>0</v>
      </c>
      <c r="E43" s="15">
        <v>-1234610100</v>
      </c>
      <c r="G43" s="15">
        <v>1699045210</v>
      </c>
      <c r="I43" s="15">
        <v>464435110</v>
      </c>
      <c r="K43" s="17">
        <v>-3.3204842928329127E-3</v>
      </c>
      <c r="M43" s="15">
        <v>753600000</v>
      </c>
      <c r="O43" s="15">
        <v>0</v>
      </c>
      <c r="Q43" s="15">
        <v>1699045210</v>
      </c>
      <c r="S43" s="15">
        <v>2452645210</v>
      </c>
      <c r="U43" s="17">
        <v>1.9668010423744799E-2</v>
      </c>
    </row>
    <row r="44" spans="1:21" ht="18.75" x14ac:dyDescent="0.45">
      <c r="A44" s="34" t="s">
        <v>54</v>
      </c>
      <c r="C44" s="15">
        <v>0</v>
      </c>
      <c r="E44" s="15">
        <v>-4301874240</v>
      </c>
      <c r="G44" s="15">
        <v>0</v>
      </c>
      <c r="I44" s="15">
        <v>-4301874240</v>
      </c>
      <c r="K44" s="17">
        <v>3.0756300581285777E-2</v>
      </c>
      <c r="M44" s="15">
        <v>0</v>
      </c>
      <c r="O44" s="15">
        <v>-6673918179</v>
      </c>
      <c r="Q44" s="15">
        <v>0</v>
      </c>
      <c r="S44" s="15">
        <v>-6673918179</v>
      </c>
      <c r="U44" s="17">
        <v>-5.3518826031830301E-2</v>
      </c>
    </row>
    <row r="45" spans="1:21" ht="18.75" x14ac:dyDescent="0.45">
      <c r="A45" s="34" t="s">
        <v>55</v>
      </c>
      <c r="C45" s="15">
        <v>0</v>
      </c>
      <c r="E45" s="15">
        <v>-1590090968</v>
      </c>
      <c r="G45" s="15">
        <v>0</v>
      </c>
      <c r="I45" s="15">
        <v>-1590090968</v>
      </c>
      <c r="K45" s="17">
        <v>1.1368374116718871E-2</v>
      </c>
      <c r="M45" s="15">
        <v>1970946360</v>
      </c>
      <c r="O45" s="15">
        <v>-3464126753</v>
      </c>
      <c r="Q45" s="15">
        <v>0</v>
      </c>
      <c r="S45" s="15">
        <v>-1493180393</v>
      </c>
      <c r="U45" s="17">
        <v>-1.1973964849997751E-2</v>
      </c>
    </row>
    <row r="46" spans="1:21" ht="18.75" x14ac:dyDescent="0.45">
      <c r="A46" s="34" t="s">
        <v>56</v>
      </c>
      <c r="C46" s="15">
        <v>0</v>
      </c>
      <c r="E46" s="15">
        <v>-7086824362</v>
      </c>
      <c r="G46" s="15">
        <v>-354954500</v>
      </c>
      <c r="I46" s="15">
        <v>-7441778862</v>
      </c>
      <c r="K46" s="17">
        <v>5.3205085683567264E-2</v>
      </c>
      <c r="M46" s="15">
        <v>17384644000</v>
      </c>
      <c r="O46" s="15">
        <v>-17455547583</v>
      </c>
      <c r="Q46" s="15">
        <v>12837264121</v>
      </c>
      <c r="S46" s="15">
        <v>12766360538</v>
      </c>
      <c r="U46" s="17">
        <v>0.10237473855204204</v>
      </c>
    </row>
    <row r="47" spans="1:21" ht="18.75" x14ac:dyDescent="0.45">
      <c r="A47" s="34" t="s">
        <v>57</v>
      </c>
      <c r="C47" s="15">
        <v>0</v>
      </c>
      <c r="E47" s="15">
        <v>-2352439206</v>
      </c>
      <c r="G47" s="15">
        <v>0</v>
      </c>
      <c r="I47" s="15">
        <v>-2352439206</v>
      </c>
      <c r="K47" s="17">
        <v>1.6818791829427641E-2</v>
      </c>
      <c r="M47" s="15">
        <v>1016800000</v>
      </c>
      <c r="O47" s="15">
        <v>-1657635452</v>
      </c>
      <c r="Q47" s="15">
        <v>0</v>
      </c>
      <c r="S47" s="15">
        <v>-640835452</v>
      </c>
      <c r="U47" s="17">
        <v>-5.1389244145267996E-3</v>
      </c>
    </row>
    <row r="48" spans="1:21" ht="18.75" x14ac:dyDescent="0.45">
      <c r="A48" s="34" t="s">
        <v>58</v>
      </c>
      <c r="C48" s="15">
        <v>0</v>
      </c>
      <c r="E48" s="15">
        <v>-24598914</v>
      </c>
      <c r="G48" s="15">
        <v>0</v>
      </c>
      <c r="I48" s="15">
        <v>-24598914</v>
      </c>
      <c r="K48" s="17">
        <v>1.7587022556875089E-4</v>
      </c>
      <c r="M48" s="15">
        <v>0</v>
      </c>
      <c r="O48" s="15">
        <v>-24598914</v>
      </c>
      <c r="Q48" s="15">
        <v>0</v>
      </c>
      <c r="S48" s="15">
        <v>-24598914</v>
      </c>
      <c r="U48" s="17">
        <v>-1.9726118355487782E-4</v>
      </c>
    </row>
    <row r="49" spans="1:21" ht="18.75" x14ac:dyDescent="0.45">
      <c r="A49" s="34" t="s">
        <v>59</v>
      </c>
      <c r="C49" s="15">
        <v>0</v>
      </c>
      <c r="E49" s="15">
        <v>-4146879678</v>
      </c>
      <c r="G49" s="15">
        <v>0</v>
      </c>
      <c r="I49" s="15">
        <v>-4146879678</v>
      </c>
      <c r="K49" s="17">
        <v>2.9648165133482278E-2</v>
      </c>
      <c r="M49" s="15">
        <v>0</v>
      </c>
      <c r="O49" s="15">
        <v>-6053226830</v>
      </c>
      <c r="Q49" s="15">
        <v>0</v>
      </c>
      <c r="S49" s="15">
        <v>-6053226830</v>
      </c>
      <c r="U49" s="17">
        <v>-4.8541439220119276E-2</v>
      </c>
    </row>
    <row r="50" spans="1:21" ht="18.75" x14ac:dyDescent="0.45">
      <c r="A50" s="34" t="s">
        <v>60</v>
      </c>
      <c r="C50" s="15">
        <v>0</v>
      </c>
      <c r="E50" s="15">
        <v>418936837</v>
      </c>
      <c r="G50" s="15">
        <v>0</v>
      </c>
      <c r="I50" s="15">
        <v>418936837</v>
      </c>
      <c r="K50" s="17">
        <v>-2.9951938537713099E-3</v>
      </c>
      <c r="M50" s="15">
        <v>0</v>
      </c>
      <c r="O50" s="15">
        <v>418936837</v>
      </c>
      <c r="Q50" s="15">
        <v>0</v>
      </c>
      <c r="S50" s="15">
        <v>418936837</v>
      </c>
      <c r="U50" s="17">
        <v>3.3594969396355031E-3</v>
      </c>
    </row>
    <row r="51" spans="1:21" ht="18.75" x14ac:dyDescent="0.45">
      <c r="A51" s="34" t="s">
        <v>61</v>
      </c>
      <c r="C51" s="15">
        <v>0</v>
      </c>
      <c r="E51" s="15">
        <v>-259429026</v>
      </c>
      <c r="G51" s="15">
        <v>0</v>
      </c>
      <c r="I51" s="15">
        <v>-259429026</v>
      </c>
      <c r="K51" s="17">
        <v>1.8547908790486174E-3</v>
      </c>
      <c r="M51" s="15">
        <v>0</v>
      </c>
      <c r="O51" s="15">
        <v>-259429026</v>
      </c>
      <c r="Q51" s="15">
        <v>0</v>
      </c>
      <c r="S51" s="15">
        <v>-259429026</v>
      </c>
      <c r="U51" s="17">
        <v>-2.0803876430174587E-3</v>
      </c>
    </row>
    <row r="52" spans="1:21" ht="18.75" x14ac:dyDescent="0.45">
      <c r="A52" s="34" t="s">
        <v>62</v>
      </c>
      <c r="C52" s="15">
        <v>0</v>
      </c>
      <c r="E52" s="15">
        <v>-428592647</v>
      </c>
      <c r="G52" s="15">
        <v>-1450053583</v>
      </c>
      <c r="I52" s="15">
        <v>-1878646230</v>
      </c>
      <c r="K52" s="17">
        <v>1.3431403363334799E-2</v>
      </c>
      <c r="M52" s="15">
        <v>14300000</v>
      </c>
      <c r="O52" s="15">
        <v>-4385643643</v>
      </c>
      <c r="Q52" s="15">
        <v>-1450053583</v>
      </c>
      <c r="S52" s="15">
        <v>-5821397226</v>
      </c>
      <c r="U52" s="17">
        <v>-4.6682374138299051E-2</v>
      </c>
    </row>
    <row r="53" spans="1:21" ht="18.75" x14ac:dyDescent="0.45">
      <c r="A53" s="34" t="s">
        <v>63</v>
      </c>
      <c r="C53" s="15">
        <v>0</v>
      </c>
      <c r="E53" s="15">
        <v>-10837969971</v>
      </c>
      <c r="G53" s="15">
        <v>-339608300</v>
      </c>
      <c r="I53" s="15">
        <v>-11177578271</v>
      </c>
      <c r="K53" s="17">
        <v>7.9914227588792686E-2</v>
      </c>
      <c r="M53" s="15">
        <v>13567424640</v>
      </c>
      <c r="O53" s="15">
        <v>-13085753047</v>
      </c>
      <c r="Q53" s="15">
        <v>17461838785</v>
      </c>
      <c r="S53" s="15">
        <v>17943510378</v>
      </c>
      <c r="U53" s="17">
        <v>0.14389082763139516</v>
      </c>
    </row>
    <row r="54" spans="1:21" ht="18.75" x14ac:dyDescent="0.45">
      <c r="A54" s="34" t="s">
        <v>64</v>
      </c>
      <c r="C54" s="15">
        <v>0</v>
      </c>
      <c r="E54" s="15">
        <v>-9820654399</v>
      </c>
      <c r="G54" s="15">
        <v>0</v>
      </c>
      <c r="I54" s="15">
        <v>-9820654399</v>
      </c>
      <c r="K54" s="17">
        <v>7.0212884373061168E-2</v>
      </c>
      <c r="M54" s="15">
        <v>2639544250</v>
      </c>
      <c r="O54" s="15">
        <v>-16492702045</v>
      </c>
      <c r="Q54" s="15">
        <v>0</v>
      </c>
      <c r="S54" s="15">
        <v>-13853157795</v>
      </c>
      <c r="U54" s="17">
        <v>-0.11108987586257595</v>
      </c>
    </row>
    <row r="55" spans="1:21" ht="18.75" x14ac:dyDescent="0.45">
      <c r="A55" s="34" t="s">
        <v>65</v>
      </c>
      <c r="C55" s="15">
        <v>0</v>
      </c>
      <c r="E55" s="15">
        <v>-5976856342</v>
      </c>
      <c r="G55" s="15">
        <v>0</v>
      </c>
      <c r="I55" s="15">
        <v>-5976856342</v>
      </c>
      <c r="K55" s="17">
        <v>4.2731604861074732E-2</v>
      </c>
      <c r="M55" s="15">
        <v>18037894500</v>
      </c>
      <c r="O55" s="15">
        <v>-7721276680</v>
      </c>
      <c r="Q55" s="15">
        <v>0</v>
      </c>
      <c r="S55" s="15">
        <v>10316617820</v>
      </c>
      <c r="U55" s="17">
        <v>8.2730003505705307E-2</v>
      </c>
    </row>
    <row r="56" spans="1:21" ht="18.75" x14ac:dyDescent="0.45">
      <c r="A56" s="34" t="s">
        <v>66</v>
      </c>
      <c r="C56" s="15">
        <v>0</v>
      </c>
      <c r="E56" s="15">
        <v>-6627331350</v>
      </c>
      <c r="G56" s="15">
        <v>0</v>
      </c>
      <c r="I56" s="15">
        <v>-6627331350</v>
      </c>
      <c r="K56" s="17">
        <v>4.7382183597347201E-2</v>
      </c>
      <c r="M56" s="15">
        <v>11300000000</v>
      </c>
      <c r="O56" s="15">
        <v>-18988659311</v>
      </c>
      <c r="Q56" s="15">
        <v>0</v>
      </c>
      <c r="S56" s="15">
        <v>-7688659311</v>
      </c>
      <c r="U56" s="17">
        <v>-6.1656137975769638E-2</v>
      </c>
    </row>
    <row r="57" spans="1:21" ht="18.75" x14ac:dyDescent="0.45">
      <c r="A57" s="34" t="s">
        <v>67</v>
      </c>
      <c r="C57" s="15">
        <v>0</v>
      </c>
      <c r="E57" s="15">
        <v>-3907809360</v>
      </c>
      <c r="G57" s="15">
        <v>0</v>
      </c>
      <c r="I57" s="15">
        <v>-3907809360</v>
      </c>
      <c r="K57" s="17">
        <v>2.7938929077229835E-2</v>
      </c>
      <c r="M57" s="15">
        <v>6480000000</v>
      </c>
      <c r="O57" s="15">
        <v>-19826300441</v>
      </c>
      <c r="Q57" s="15">
        <v>0</v>
      </c>
      <c r="S57" s="15">
        <v>-13346300441</v>
      </c>
      <c r="U57" s="17">
        <v>-0.1070253353896293</v>
      </c>
    </row>
    <row r="58" spans="1:21" ht="18.75" x14ac:dyDescent="0.45">
      <c r="A58" s="34" t="s">
        <v>68</v>
      </c>
      <c r="C58" s="15">
        <v>0</v>
      </c>
      <c r="E58" s="15">
        <v>-687321066</v>
      </c>
      <c r="G58" s="15">
        <v>24656290</v>
      </c>
      <c r="I58" s="15">
        <v>-662664776</v>
      </c>
      <c r="K58" s="17">
        <v>4.7377296262585324E-3</v>
      </c>
      <c r="M58" s="15">
        <v>13200000</v>
      </c>
      <c r="O58" s="15">
        <v>-396712932</v>
      </c>
      <c r="Q58" s="15">
        <v>144531231</v>
      </c>
      <c r="S58" s="15">
        <v>-238981701</v>
      </c>
      <c r="U58" s="17">
        <v>-1.916418472263366E-3</v>
      </c>
    </row>
    <row r="59" spans="1:21" ht="18.75" x14ac:dyDescent="0.45">
      <c r="A59" s="34" t="s">
        <v>69</v>
      </c>
      <c r="C59" s="15">
        <v>0</v>
      </c>
      <c r="E59" s="15">
        <v>-111090247</v>
      </c>
      <c r="G59" s="15">
        <v>0</v>
      </c>
      <c r="I59" s="15">
        <v>-111090247</v>
      </c>
      <c r="K59" s="17">
        <v>7.9424103024947578E-4</v>
      </c>
      <c r="M59" s="15">
        <v>670531140</v>
      </c>
      <c r="O59" s="15">
        <v>-2421473267</v>
      </c>
      <c r="Q59" s="15">
        <v>0</v>
      </c>
      <c r="S59" s="15">
        <v>-1750942127</v>
      </c>
      <c r="U59" s="17">
        <v>-1.4040982309548916E-2</v>
      </c>
    </row>
    <row r="60" spans="1:21" ht="18.75" x14ac:dyDescent="0.45">
      <c r="A60" s="34" t="s">
        <v>70</v>
      </c>
      <c r="C60" s="15">
        <v>0</v>
      </c>
      <c r="E60" s="15">
        <v>-1009943309</v>
      </c>
      <c r="G60" s="15">
        <v>0</v>
      </c>
      <c r="I60" s="15">
        <v>-1009943309</v>
      </c>
      <c r="K60" s="17">
        <v>7.2206015910084766E-3</v>
      </c>
      <c r="M60" s="15">
        <v>3387672468</v>
      </c>
      <c r="O60" s="15">
        <v>-2704003897</v>
      </c>
      <c r="Q60" s="15">
        <v>0</v>
      </c>
      <c r="S60" s="15">
        <v>683668571</v>
      </c>
      <c r="U60" s="17">
        <v>5.4824075353380238E-3</v>
      </c>
    </row>
    <row r="61" spans="1:21" ht="18.75" x14ac:dyDescent="0.45">
      <c r="A61" s="34" t="s">
        <v>71</v>
      </c>
      <c r="C61" s="15">
        <v>0</v>
      </c>
      <c r="E61" s="15">
        <v>1572180693</v>
      </c>
      <c r="G61" s="15">
        <v>0</v>
      </c>
      <c r="I61" s="15">
        <v>1572180693</v>
      </c>
      <c r="K61" s="17">
        <v>-1.1240324394513721E-2</v>
      </c>
      <c r="M61" s="15">
        <v>0</v>
      </c>
      <c r="O61" s="15">
        <v>9294569698</v>
      </c>
      <c r="Q61" s="15">
        <v>0</v>
      </c>
      <c r="S61" s="15">
        <v>9294569698</v>
      </c>
      <c r="U61" s="17">
        <v>7.4534096068663167E-2</v>
      </c>
    </row>
    <row r="62" spans="1:21" ht="18.75" x14ac:dyDescent="0.45">
      <c r="A62" s="34" t="s">
        <v>72</v>
      </c>
      <c r="C62" s="15">
        <v>0</v>
      </c>
      <c r="E62" s="15">
        <v>254973189</v>
      </c>
      <c r="G62" s="15">
        <v>0</v>
      </c>
      <c r="I62" s="15">
        <v>254973189</v>
      </c>
      <c r="K62" s="17">
        <v>-1.822933819900088E-3</v>
      </c>
      <c r="M62" s="15">
        <v>138466000</v>
      </c>
      <c r="O62" s="15">
        <v>3384670888</v>
      </c>
      <c r="Q62" s="15">
        <v>0</v>
      </c>
      <c r="S62" s="15">
        <v>3523136888</v>
      </c>
      <c r="U62" s="17">
        <v>2.8252391644311169E-2</v>
      </c>
    </row>
    <row r="63" spans="1:21" ht="18.75" x14ac:dyDescent="0.45">
      <c r="A63" s="34" t="s">
        <v>246</v>
      </c>
      <c r="C63" s="15">
        <v>0</v>
      </c>
      <c r="E63" s="15">
        <v>-445558598</v>
      </c>
      <c r="G63" s="15">
        <v>0</v>
      </c>
      <c r="I63" s="15">
        <v>-445558598</v>
      </c>
      <c r="K63" s="17">
        <v>3.1855264478080781E-3</v>
      </c>
      <c r="M63" s="15">
        <v>2506404040</v>
      </c>
      <c r="O63" s="15">
        <v>863338346</v>
      </c>
      <c r="Q63" s="15">
        <v>0</v>
      </c>
      <c r="S63" s="15">
        <v>3369742386</v>
      </c>
      <c r="U63" s="17">
        <v>2.7022305591921574E-2</v>
      </c>
    </row>
    <row r="64" spans="1:21" ht="18.75" x14ac:dyDescent="0.45">
      <c r="A64" s="34" t="s">
        <v>73</v>
      </c>
      <c r="C64" s="15">
        <v>0</v>
      </c>
      <c r="E64" s="15">
        <v>-962022296</v>
      </c>
      <c r="G64" s="15">
        <v>0</v>
      </c>
      <c r="I64" s="15">
        <v>-962022296</v>
      </c>
      <c r="K64" s="17">
        <v>6.8779897437621692E-3</v>
      </c>
      <c r="M64" s="15">
        <v>2466891700</v>
      </c>
      <c r="O64" s="15">
        <v>-7436563789</v>
      </c>
      <c r="Q64" s="15">
        <v>0</v>
      </c>
      <c r="S64" s="15">
        <v>-4969672089</v>
      </c>
      <c r="U64" s="17">
        <v>-3.985230397389828E-2</v>
      </c>
    </row>
    <row r="65" spans="1:21" ht="18.75" x14ac:dyDescent="0.45">
      <c r="A65" s="34" t="s">
        <v>247</v>
      </c>
      <c r="C65" s="15">
        <v>0</v>
      </c>
      <c r="E65" s="15">
        <v>-778341150</v>
      </c>
      <c r="G65" s="15">
        <v>0</v>
      </c>
      <c r="I65" s="15">
        <v>-778341150</v>
      </c>
      <c r="K65" s="17">
        <v>5.5647592255471511E-3</v>
      </c>
      <c r="M65" s="15">
        <v>0</v>
      </c>
      <c r="O65" s="15">
        <v>1499027400</v>
      </c>
      <c r="Q65" s="15">
        <v>19676469920</v>
      </c>
      <c r="S65" s="15">
        <v>21175497320</v>
      </c>
      <c r="U65" s="17">
        <v>0.16980845836146843</v>
      </c>
    </row>
    <row r="66" spans="1:21" ht="18.75" x14ac:dyDescent="0.45">
      <c r="A66" s="34" t="s">
        <v>74</v>
      </c>
      <c r="C66" s="15">
        <v>0</v>
      </c>
      <c r="E66" s="15">
        <v>-9313399382</v>
      </c>
      <c r="G66" s="15">
        <v>0</v>
      </c>
      <c r="I66" s="15">
        <v>-9313399382</v>
      </c>
      <c r="K66" s="17">
        <v>6.6586258650451202E-2</v>
      </c>
      <c r="M66" s="15">
        <v>14515578000</v>
      </c>
      <c r="O66" s="15">
        <v>2273693746</v>
      </c>
      <c r="Q66" s="15">
        <v>11202794811</v>
      </c>
      <c r="S66" s="15">
        <v>27992066557</v>
      </c>
      <c r="U66" s="17">
        <v>0.22447121767980219</v>
      </c>
    </row>
    <row r="67" spans="1:21" ht="18.75" x14ac:dyDescent="0.45">
      <c r="A67" s="34" t="s">
        <v>248</v>
      </c>
      <c r="C67" s="15">
        <v>0</v>
      </c>
      <c r="E67" s="15">
        <v>-5571663690</v>
      </c>
      <c r="G67" s="15">
        <v>0</v>
      </c>
      <c r="I67" s="15">
        <v>-5571663690</v>
      </c>
      <c r="K67" s="17">
        <v>3.9834675219951536E-2</v>
      </c>
      <c r="M67" s="15">
        <v>0</v>
      </c>
      <c r="O67" s="15">
        <v>-5986408318</v>
      </c>
      <c r="Q67" s="15">
        <v>0</v>
      </c>
      <c r="S67" s="15">
        <v>-5986408318</v>
      </c>
      <c r="U67" s="17">
        <v>-4.8005614802809807E-2</v>
      </c>
    </row>
    <row r="68" spans="1:21" ht="18.75" x14ac:dyDescent="0.45">
      <c r="A68" s="34" t="s">
        <v>77</v>
      </c>
      <c r="C68" s="15">
        <v>0</v>
      </c>
      <c r="E68" s="15">
        <v>-13676239504</v>
      </c>
      <c r="G68" s="15">
        <v>0</v>
      </c>
      <c r="I68" s="15">
        <v>-13676239504</v>
      </c>
      <c r="K68" s="17">
        <v>9.7778435523647178E-2</v>
      </c>
      <c r="M68" s="15">
        <v>3977878800</v>
      </c>
      <c r="O68" s="15">
        <v>-28305349346</v>
      </c>
      <c r="Q68" s="15">
        <v>0</v>
      </c>
      <c r="S68" s="15">
        <v>-24327470546</v>
      </c>
      <c r="U68" s="17">
        <v>-0.19508445099651106</v>
      </c>
    </row>
    <row r="69" spans="1:21" ht="18.75" x14ac:dyDescent="0.45">
      <c r="A69" s="34" t="s">
        <v>80</v>
      </c>
      <c r="C69" s="15">
        <v>0</v>
      </c>
      <c r="E69" s="15">
        <v>-3349238112</v>
      </c>
      <c r="G69" s="15">
        <v>0</v>
      </c>
      <c r="I69" s="15">
        <v>-3349238112</v>
      </c>
      <c r="K69" s="17">
        <v>2.3945417356266107E-2</v>
      </c>
      <c r="M69" s="15">
        <v>10295038600</v>
      </c>
      <c r="O69" s="15">
        <v>-11629299001</v>
      </c>
      <c r="Q69" s="15">
        <v>0</v>
      </c>
      <c r="S69" s="15">
        <v>-1334260401</v>
      </c>
      <c r="U69" s="17">
        <v>-1.0699569333494393E-2</v>
      </c>
    </row>
    <row r="70" spans="1:21" ht="18.75" x14ac:dyDescent="0.45">
      <c r="A70" s="34" t="s">
        <v>249</v>
      </c>
      <c r="C70" s="15">
        <v>0</v>
      </c>
      <c r="E70" s="15">
        <v>-1453672119</v>
      </c>
      <c r="G70" s="15">
        <v>0</v>
      </c>
      <c r="I70" s="15">
        <v>-1453672119</v>
      </c>
      <c r="K70" s="17">
        <v>1.0393045947944454E-2</v>
      </c>
      <c r="M70" s="15">
        <v>425108500</v>
      </c>
      <c r="O70" s="15">
        <v>-7177579598</v>
      </c>
      <c r="Q70" s="15">
        <v>0</v>
      </c>
      <c r="S70" s="15">
        <v>-6752471098</v>
      </c>
      <c r="U70" s="17">
        <v>-5.4148749847720321E-2</v>
      </c>
    </row>
    <row r="71" spans="1:21" ht="18.75" x14ac:dyDescent="0.45">
      <c r="A71" s="34" t="s">
        <v>205</v>
      </c>
      <c r="L71" s="16"/>
      <c r="M71" s="15">
        <v>0</v>
      </c>
      <c r="O71" s="15">
        <v>0</v>
      </c>
      <c r="Q71" s="15">
        <v>512437162</v>
      </c>
      <c r="S71" s="15">
        <v>512437162</v>
      </c>
      <c r="U71" s="17">
        <v>4.109285518605523E-3</v>
      </c>
    </row>
    <row r="72" spans="1:21" ht="18.75" x14ac:dyDescent="0.45">
      <c r="A72" s="34" t="s">
        <v>208</v>
      </c>
      <c r="L72" s="16"/>
      <c r="M72" s="15">
        <v>0</v>
      </c>
      <c r="O72" s="15">
        <v>0</v>
      </c>
      <c r="Q72" s="15">
        <v>574103409</v>
      </c>
      <c r="S72" s="15">
        <v>574103409</v>
      </c>
      <c r="U72" s="17">
        <v>4.6037934008887581E-3</v>
      </c>
    </row>
    <row r="73" spans="1:21" ht="18.75" x14ac:dyDescent="0.45">
      <c r="A73" s="34" t="s">
        <v>209</v>
      </c>
      <c r="L73" s="16"/>
      <c r="M73" s="15">
        <v>0</v>
      </c>
      <c r="O73" s="15">
        <v>0</v>
      </c>
      <c r="Q73" s="15">
        <v>248080499</v>
      </c>
      <c r="S73" s="15">
        <v>248080499</v>
      </c>
      <c r="U73" s="17">
        <v>1.9893826552515562E-3</v>
      </c>
    </row>
    <row r="74" spans="1:21" ht="18.75" x14ac:dyDescent="0.45">
      <c r="A74" s="34" t="s">
        <v>250</v>
      </c>
      <c r="L74" s="16"/>
      <c r="M74" s="15">
        <v>0</v>
      </c>
      <c r="O74" s="15">
        <v>0</v>
      </c>
      <c r="Q74" s="15">
        <v>94770025</v>
      </c>
      <c r="S74" s="15">
        <v>94770025</v>
      </c>
      <c r="U74" s="17">
        <v>7.5997043190708985E-4</v>
      </c>
    </row>
    <row r="75" spans="1:21" ht="18.75" x14ac:dyDescent="0.45">
      <c r="A75" s="34" t="s">
        <v>211</v>
      </c>
      <c r="L75" s="16"/>
      <c r="M75" s="15">
        <v>0</v>
      </c>
      <c r="O75" s="15">
        <v>0</v>
      </c>
      <c r="Q75" s="15">
        <v>1623926964</v>
      </c>
      <c r="S75" s="15">
        <v>1623926964</v>
      </c>
      <c r="U75" s="17">
        <v>1.3022434849169335E-2</v>
      </c>
    </row>
    <row r="76" spans="1:21" ht="37.5" x14ac:dyDescent="0.45">
      <c r="A76" s="34" t="s">
        <v>212</v>
      </c>
      <c r="L76" s="16"/>
      <c r="M76" s="15">
        <v>0</v>
      </c>
      <c r="O76" s="15">
        <v>0</v>
      </c>
      <c r="Q76" s="15">
        <v>1946903469</v>
      </c>
      <c r="S76" s="15">
        <v>1946903469</v>
      </c>
      <c r="U76" s="17">
        <v>1.5612416164471218E-2</v>
      </c>
    </row>
    <row r="77" spans="1:21" ht="18.75" x14ac:dyDescent="0.45">
      <c r="A77" s="34" t="s">
        <v>159</v>
      </c>
      <c r="L77" s="16"/>
      <c r="M77" s="15">
        <v>46336389</v>
      </c>
      <c r="O77" s="15">
        <v>0</v>
      </c>
      <c r="Q77" s="15">
        <v>1270177278</v>
      </c>
      <c r="S77" s="15">
        <v>1316513667</v>
      </c>
      <c r="U77" s="17">
        <v>1.0557256475574176E-2</v>
      </c>
    </row>
    <row r="78" spans="1:21" ht="18.75" x14ac:dyDescent="0.45">
      <c r="A78" s="34" t="s">
        <v>161</v>
      </c>
      <c r="L78" s="16"/>
      <c r="M78" s="15">
        <v>2037163</v>
      </c>
      <c r="O78" s="15">
        <v>0</v>
      </c>
      <c r="Q78" s="15">
        <v>56485056</v>
      </c>
      <c r="S78" s="15">
        <v>58522219</v>
      </c>
      <c r="U78" s="17">
        <v>4.6929560322044126E-4</v>
      </c>
    </row>
    <row r="79" spans="1:21" ht="18.75" x14ac:dyDescent="0.45">
      <c r="A79" s="34" t="s">
        <v>161</v>
      </c>
      <c r="L79" s="16"/>
      <c r="M79" s="15">
        <v>0</v>
      </c>
      <c r="O79" s="15">
        <v>481749</v>
      </c>
      <c r="Q79" s="15">
        <v>0</v>
      </c>
      <c r="S79" s="15">
        <v>481749</v>
      </c>
      <c r="U79" s="17">
        <v>3.8631940384188844E-6</v>
      </c>
    </row>
    <row r="80" spans="1:21" ht="18.75" x14ac:dyDescent="0.45">
      <c r="A80" s="34" t="s">
        <v>214</v>
      </c>
      <c r="L80" s="16"/>
      <c r="M80" s="15">
        <v>0</v>
      </c>
      <c r="O80" s="15">
        <v>0</v>
      </c>
      <c r="Q80" s="15">
        <v>69881155</v>
      </c>
      <c r="S80" s="15">
        <v>69881155</v>
      </c>
      <c r="U80" s="17">
        <v>5.6038406181191033E-4</v>
      </c>
    </row>
    <row r="81" spans="1:21" ht="18.75" x14ac:dyDescent="0.45">
      <c r="A81" s="34" t="s">
        <v>215</v>
      </c>
      <c r="L81" s="16"/>
      <c r="M81" s="15">
        <v>0</v>
      </c>
      <c r="O81" s="15">
        <v>0</v>
      </c>
      <c r="Q81" s="15">
        <v>-778422529</v>
      </c>
      <c r="S81" s="15">
        <v>-778422529</v>
      </c>
      <c r="U81" s="17">
        <v>-6.2422491243443188E-3</v>
      </c>
    </row>
    <row r="82" spans="1:21" ht="18.75" x14ac:dyDescent="0.45">
      <c r="A82" s="34" t="s">
        <v>163</v>
      </c>
      <c r="L82" s="16"/>
      <c r="M82" s="15">
        <v>168333700</v>
      </c>
      <c r="O82" s="15">
        <v>0</v>
      </c>
      <c r="Q82" s="15">
        <v>1483623056</v>
      </c>
      <c r="S82" s="15">
        <v>1651956756</v>
      </c>
      <c r="U82" s="17">
        <v>1.3247208590998632E-2</v>
      </c>
    </row>
    <row r="83" spans="1:21" ht="18.75" x14ac:dyDescent="0.45">
      <c r="A83" s="34" t="s">
        <v>165</v>
      </c>
      <c r="L83" s="16"/>
      <c r="M83" s="15">
        <v>18304869</v>
      </c>
      <c r="O83" s="15">
        <v>0</v>
      </c>
      <c r="Q83" s="15">
        <v>22965701</v>
      </c>
      <c r="S83" s="15">
        <v>41270570</v>
      </c>
      <c r="U83" s="17">
        <v>3.3095288207375472E-4</v>
      </c>
    </row>
    <row r="84" spans="1:21" ht="18.75" x14ac:dyDescent="0.45">
      <c r="A84" s="34" t="s">
        <v>216</v>
      </c>
      <c r="L84" s="16"/>
      <c r="M84" s="15">
        <v>0</v>
      </c>
      <c r="O84" s="15">
        <v>0</v>
      </c>
      <c r="Q84" s="15">
        <v>99070637</v>
      </c>
      <c r="S84" s="15">
        <v>99070637</v>
      </c>
      <c r="U84" s="17">
        <v>7.9445747524283666E-4</v>
      </c>
    </row>
    <row r="85" spans="1:21" ht="18.75" x14ac:dyDescent="0.45">
      <c r="A85" s="34" t="s">
        <v>166</v>
      </c>
      <c r="L85" s="16"/>
      <c r="M85" s="15">
        <v>22000000</v>
      </c>
      <c r="O85" s="15">
        <v>0</v>
      </c>
      <c r="Q85" s="15">
        <v>-881792300</v>
      </c>
      <c r="S85" s="15">
        <v>-859792300</v>
      </c>
      <c r="U85" s="17">
        <v>-6.894761561805963E-3</v>
      </c>
    </row>
    <row r="86" spans="1:21" ht="18.75" x14ac:dyDescent="0.45">
      <c r="A86" s="34" t="s">
        <v>217</v>
      </c>
      <c r="L86" s="16"/>
      <c r="M86" s="15">
        <v>0</v>
      </c>
      <c r="O86" s="15">
        <v>0</v>
      </c>
      <c r="Q86" s="15">
        <v>2035783549</v>
      </c>
      <c r="S86" s="15">
        <v>2035783549</v>
      </c>
      <c r="U86" s="17">
        <v>1.6325154530695527E-2</v>
      </c>
    </row>
    <row r="87" spans="1:21" ht="18.75" x14ac:dyDescent="0.45">
      <c r="A87" s="34" t="s">
        <v>218</v>
      </c>
      <c r="L87" s="16"/>
      <c r="M87" s="15">
        <v>0</v>
      </c>
      <c r="O87" s="15">
        <v>0</v>
      </c>
      <c r="Q87" s="15">
        <v>151077083</v>
      </c>
      <c r="S87" s="15">
        <v>151077083</v>
      </c>
      <c r="U87" s="17">
        <v>1.2115024346440054E-3</v>
      </c>
    </row>
    <row r="88" spans="1:21" ht="18.75" x14ac:dyDescent="0.45">
      <c r="A88" s="34" t="s">
        <v>219</v>
      </c>
      <c r="L88" s="16"/>
      <c r="M88" s="15">
        <v>0</v>
      </c>
      <c r="O88" s="15">
        <v>0</v>
      </c>
      <c r="Q88" s="15">
        <v>-91627499</v>
      </c>
      <c r="S88" s="15">
        <v>-91627499</v>
      </c>
      <c r="U88" s="17">
        <v>-7.3477019753446767E-4</v>
      </c>
    </row>
    <row r="89" spans="1:21" ht="18.75" x14ac:dyDescent="0.45">
      <c r="A89" s="34" t="s">
        <v>174</v>
      </c>
      <c r="L89" s="16"/>
      <c r="M89" s="15">
        <v>4458040</v>
      </c>
      <c r="O89" s="15">
        <v>0</v>
      </c>
      <c r="Q89" s="15">
        <v>-17925971</v>
      </c>
      <c r="S89" s="15">
        <v>-13467931</v>
      </c>
      <c r="U89" s="17">
        <v>-1.080007031650027E-4</v>
      </c>
    </row>
    <row r="90" spans="1:21" ht="18.75" x14ac:dyDescent="0.45">
      <c r="A90" s="34" t="s">
        <v>179</v>
      </c>
      <c r="L90" s="16"/>
      <c r="M90" s="15">
        <v>976088987</v>
      </c>
      <c r="O90" s="15">
        <v>0</v>
      </c>
      <c r="Q90" s="15">
        <v>-3749838444</v>
      </c>
      <c r="S90" s="15">
        <v>-2773749457</v>
      </c>
      <c r="U90" s="17">
        <v>-2.2242977912460674E-2</v>
      </c>
    </row>
    <row r="91" spans="1:21" ht="37.5" x14ac:dyDescent="0.45">
      <c r="A91" s="34" t="s">
        <v>220</v>
      </c>
      <c r="L91" s="16"/>
      <c r="M91" s="15">
        <v>0</v>
      </c>
      <c r="O91" s="15">
        <v>0</v>
      </c>
      <c r="Q91" s="15">
        <v>-22452786</v>
      </c>
      <c r="S91" s="15">
        <v>-22452786</v>
      </c>
      <c r="U91" s="17">
        <v>-1.8005116569228994E-4</v>
      </c>
    </row>
    <row r="92" spans="1:21" ht="18.75" x14ac:dyDescent="0.45">
      <c r="A92" s="34" t="s">
        <v>183</v>
      </c>
      <c r="L92" s="16"/>
      <c r="M92" s="15">
        <v>217059150</v>
      </c>
      <c r="O92" s="15">
        <v>0</v>
      </c>
      <c r="Q92" s="15">
        <v>162475860</v>
      </c>
      <c r="S92" s="15">
        <v>379535010</v>
      </c>
      <c r="U92" s="17">
        <v>3.0435296970066396E-3</v>
      </c>
    </row>
    <row r="93" spans="1:21" ht="18.75" x14ac:dyDescent="0.45">
      <c r="A93" s="34" t="s">
        <v>221</v>
      </c>
      <c r="L93" s="16"/>
      <c r="M93" s="15">
        <v>0</v>
      </c>
      <c r="O93" s="15">
        <v>0</v>
      </c>
      <c r="Q93" s="15">
        <v>286200960</v>
      </c>
      <c r="S93" s="15">
        <v>286200960</v>
      </c>
      <c r="U93" s="17">
        <v>2.2950744941074327E-3</v>
      </c>
    </row>
    <row r="94" spans="1:21" ht="18.75" x14ac:dyDescent="0.45">
      <c r="A94" s="34" t="s">
        <v>222</v>
      </c>
      <c r="L94" s="16"/>
      <c r="M94" s="15">
        <v>0</v>
      </c>
      <c r="O94" s="15">
        <v>0</v>
      </c>
      <c r="Q94" s="15">
        <v>3581144450</v>
      </c>
      <c r="S94" s="15">
        <v>3581144450</v>
      </c>
      <c r="U94" s="17">
        <v>2.8717560160907183E-2</v>
      </c>
    </row>
    <row r="95" spans="1:21" ht="18.75" x14ac:dyDescent="0.45">
      <c r="A95" s="34" t="s">
        <v>223</v>
      </c>
      <c r="L95" s="16"/>
      <c r="M95" s="15">
        <v>0</v>
      </c>
      <c r="O95" s="15">
        <v>0</v>
      </c>
      <c r="Q95" s="15">
        <v>125379427</v>
      </c>
      <c r="S95" s="15">
        <v>125379427</v>
      </c>
      <c r="U95" s="17">
        <v>1.0054303276743194E-3</v>
      </c>
    </row>
    <row r="96" spans="1:21" ht="18.75" x14ac:dyDescent="0.45">
      <c r="A96" s="34" t="s">
        <v>251</v>
      </c>
      <c r="L96" s="16"/>
      <c r="M96" s="15">
        <v>0</v>
      </c>
      <c r="O96" s="15">
        <v>-217187948</v>
      </c>
      <c r="Q96" s="15">
        <v>0</v>
      </c>
      <c r="S96" s="15">
        <v>-217187948</v>
      </c>
      <c r="U96" s="17">
        <v>-1.7416521589666623E-3</v>
      </c>
    </row>
    <row r="97" spans="1:21" ht="18.75" x14ac:dyDescent="0.45">
      <c r="A97" s="34" t="s">
        <v>225</v>
      </c>
      <c r="L97" s="16"/>
      <c r="M97" s="15">
        <v>0</v>
      </c>
      <c r="O97" s="15">
        <v>0</v>
      </c>
      <c r="Q97" s="15">
        <v>18755661</v>
      </c>
      <c r="S97" s="15">
        <v>18755661</v>
      </c>
      <c r="U97" s="17">
        <v>1.5040354575059951E-4</v>
      </c>
    </row>
    <row r="98" spans="1:21" ht="18.75" x14ac:dyDescent="0.45">
      <c r="A98" s="34" t="s">
        <v>226</v>
      </c>
      <c r="L98" s="16"/>
      <c r="M98" s="15">
        <v>0</v>
      </c>
      <c r="O98" s="15">
        <v>0</v>
      </c>
      <c r="Q98" s="15">
        <v>4478725842</v>
      </c>
      <c r="S98" s="15">
        <v>4478725842</v>
      </c>
      <c r="U98" s="17">
        <v>3.5915356279986044E-2</v>
      </c>
    </row>
    <row r="99" spans="1:21" ht="18.75" x14ac:dyDescent="0.45">
      <c r="A99" s="34" t="s">
        <v>227</v>
      </c>
      <c r="L99" s="16"/>
      <c r="M99" s="15">
        <v>0</v>
      </c>
      <c r="O99" s="15">
        <v>0</v>
      </c>
      <c r="Q99" s="15">
        <v>105772276</v>
      </c>
      <c r="S99" s="15">
        <v>105772276</v>
      </c>
      <c r="U99" s="17">
        <v>8.4819859734674454E-4</v>
      </c>
    </row>
    <row r="100" spans="1:21" ht="18.75" x14ac:dyDescent="0.45">
      <c r="A100" s="34" t="s">
        <v>228</v>
      </c>
      <c r="L100" s="16"/>
      <c r="M100" s="15">
        <v>0</v>
      </c>
      <c r="O100" s="15">
        <v>0</v>
      </c>
      <c r="Q100" s="15">
        <v>702230725</v>
      </c>
      <c r="S100" s="15">
        <v>702230725</v>
      </c>
      <c r="U100" s="17">
        <v>5.6312593288508558E-3</v>
      </c>
    </row>
    <row r="101" spans="1:21" ht="18.75" x14ac:dyDescent="0.45">
      <c r="A101" s="34" t="s">
        <v>189</v>
      </c>
      <c r="L101" s="16"/>
      <c r="M101" s="15">
        <v>562500000</v>
      </c>
      <c r="O101" s="15">
        <v>0</v>
      </c>
      <c r="Q101" s="15">
        <v>-732042762</v>
      </c>
      <c r="S101" s="15">
        <v>-169542762</v>
      </c>
      <c r="U101" s="17">
        <v>-1.3595805853576692E-3</v>
      </c>
    </row>
    <row r="102" spans="1:21" ht="18.75" x14ac:dyDescent="0.45">
      <c r="A102" s="34" t="s">
        <v>229</v>
      </c>
      <c r="L102" s="16"/>
      <c r="M102" s="15">
        <v>0</v>
      </c>
      <c r="O102" s="15">
        <v>0</v>
      </c>
      <c r="Q102" s="15">
        <v>-3478994712</v>
      </c>
      <c r="S102" s="15">
        <v>-3478994712</v>
      </c>
      <c r="U102" s="17">
        <v>-2.7898411062792498E-2</v>
      </c>
    </row>
    <row r="103" spans="1:21" ht="18.75" x14ac:dyDescent="0.45">
      <c r="A103" s="34" t="s">
        <v>230</v>
      </c>
      <c r="L103" s="16"/>
      <c r="M103" s="15">
        <v>0</v>
      </c>
      <c r="O103" s="15">
        <v>0</v>
      </c>
      <c r="Q103" s="15">
        <v>5543124418</v>
      </c>
      <c r="S103" s="15">
        <v>5543124418</v>
      </c>
      <c r="U103" s="17">
        <v>4.4450876298304194E-2</v>
      </c>
    </row>
    <row r="104" spans="1:21" ht="37.5" x14ac:dyDescent="0.45">
      <c r="A104" s="34" t="s">
        <v>193</v>
      </c>
      <c r="L104" s="16"/>
      <c r="M104" s="15">
        <v>957056100</v>
      </c>
      <c r="O104" s="15">
        <v>0</v>
      </c>
      <c r="Q104" s="15">
        <v>775254664</v>
      </c>
      <c r="S104" s="15">
        <v>1732310764</v>
      </c>
      <c r="U104" s="17">
        <v>1.3891575522053315E-2</v>
      </c>
    </row>
    <row r="105" spans="1:21" ht="18.75" x14ac:dyDescent="0.45">
      <c r="A105" s="34" t="s">
        <v>231</v>
      </c>
      <c r="L105" s="16"/>
      <c r="M105" s="15">
        <v>0</v>
      </c>
      <c r="O105" s="15">
        <v>0</v>
      </c>
      <c r="Q105" s="15">
        <v>735584659</v>
      </c>
      <c r="S105" s="15">
        <v>735584659</v>
      </c>
      <c r="U105" s="17">
        <v>5.898727904782756E-3</v>
      </c>
    </row>
    <row r="106" spans="1:21" ht="18.75" x14ac:dyDescent="0.45">
      <c r="A106" s="18" t="s">
        <v>81</v>
      </c>
      <c r="C106" s="18">
        <f>SUM(C9:$C$105)</f>
        <v>3203719950</v>
      </c>
      <c r="E106" s="18">
        <f>SUM(E9:$E$105)</f>
        <v>-142646401264</v>
      </c>
      <c r="G106" s="18">
        <f>SUM(G9:$G$105)</f>
        <v>-475357962</v>
      </c>
      <c r="I106" s="18">
        <f>SUM(I9:$I$105)</f>
        <v>-139918039276</v>
      </c>
      <c r="K106" s="19">
        <f>SUM(K9:$K$105)</f>
        <v>1.0003456708945553</v>
      </c>
      <c r="M106" s="18">
        <f>SUM(M9:$M$105)</f>
        <v>164979795567</v>
      </c>
      <c r="O106" s="18">
        <f>SUM(O9:$O$105)</f>
        <v>-151901007728</v>
      </c>
      <c r="Q106" s="18">
        <f>SUM(Q9:$Q$105)</f>
        <v>110584786242</v>
      </c>
      <c r="S106" s="18">
        <f>SUM(S9:$S$105)</f>
        <v>123663574081</v>
      </c>
      <c r="U106" s="19">
        <f>SUM(U9:$U$105)</f>
        <v>0.9916707292787138</v>
      </c>
    </row>
    <row r="107" spans="1:21" ht="18.75" x14ac:dyDescent="0.45">
      <c r="C107" s="20"/>
      <c r="E107" s="20"/>
      <c r="G107" s="20"/>
      <c r="I107" s="20"/>
      <c r="K107" s="20"/>
      <c r="M107" s="20"/>
      <c r="O107" s="20"/>
      <c r="Q107" s="20"/>
      <c r="S107" s="20"/>
      <c r="U107" s="2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Q26" sqref="A1:XFD1048576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7" style="6" customWidth="1"/>
    <col min="8" max="8" width="1.42578125" style="6" customWidth="1"/>
    <col min="9" max="9" width="17" style="6" customWidth="1"/>
    <col min="10" max="10" width="1.42578125" style="6" customWidth="1"/>
    <col min="11" max="11" width="17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7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252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148</v>
      </c>
      <c r="D7" s="9"/>
      <c r="E7" s="9"/>
      <c r="F7" s="9"/>
      <c r="G7" s="9"/>
      <c r="H7" s="9"/>
      <c r="I7" s="9"/>
      <c r="J7" s="9"/>
      <c r="K7" s="9"/>
      <c r="M7" s="8" t="s">
        <v>7</v>
      </c>
      <c r="N7" s="9"/>
      <c r="O7" s="9"/>
      <c r="P7" s="9"/>
      <c r="Q7" s="9"/>
    </row>
    <row r="8" spans="1:17" ht="21" x14ac:dyDescent="0.45">
      <c r="C8" s="33" t="s">
        <v>253</v>
      </c>
      <c r="E8" s="33" t="s">
        <v>237</v>
      </c>
      <c r="G8" s="33" t="s">
        <v>238</v>
      </c>
      <c r="I8" s="33" t="s">
        <v>81</v>
      </c>
      <c r="K8" s="33" t="s">
        <v>253</v>
      </c>
      <c r="M8" s="33" t="s">
        <v>237</v>
      </c>
      <c r="O8" s="33" t="s">
        <v>238</v>
      </c>
      <c r="Q8" s="33" t="s">
        <v>81</v>
      </c>
    </row>
    <row r="9" spans="1:17" ht="18.75" x14ac:dyDescent="0.45">
      <c r="A9" s="18" t="s">
        <v>81</v>
      </c>
      <c r="C9" s="18">
        <f>SUM($C$8)</f>
        <v>0</v>
      </c>
      <c r="E9" s="18">
        <f>SUM($E$8)</f>
        <v>0</v>
      </c>
      <c r="G9" s="18">
        <f>SUM($G$8)</f>
        <v>0</v>
      </c>
      <c r="I9" s="18">
        <f>SUM($I$8)</f>
        <v>0</v>
      </c>
      <c r="K9" s="18">
        <f>SUM($K$8)</f>
        <v>0</v>
      </c>
      <c r="M9" s="18">
        <f>SUM($M$8)</f>
        <v>0</v>
      </c>
      <c r="O9" s="18">
        <f>SUM($O$8)</f>
        <v>0</v>
      </c>
      <c r="Q9" s="18">
        <f>SUM($Q$8)</f>
        <v>0</v>
      </c>
    </row>
    <row r="10" spans="1:17" ht="18.75" x14ac:dyDescent="0.45">
      <c r="C10" s="20"/>
      <c r="E10" s="20"/>
      <c r="G10" s="20"/>
      <c r="I10" s="20"/>
      <c r="K10" s="20"/>
      <c r="M10" s="20"/>
      <c r="O10" s="20"/>
      <c r="Q10" s="20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P22" sqref="A1:XFD1048576"/>
    </sheetView>
  </sheetViews>
  <sheetFormatPr defaultRowHeight="18" x14ac:dyDescent="0.45"/>
  <cols>
    <col min="1" max="1" width="25.57031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4.140625" style="6" customWidth="1"/>
    <col min="8" max="8" width="1.42578125" style="6" customWidth="1"/>
    <col min="9" max="9" width="17" style="6" customWidth="1"/>
    <col min="10" max="10" width="1.42578125" style="6" customWidth="1"/>
    <col min="11" max="11" width="14.140625" style="6" customWidth="1"/>
    <col min="12" max="16384" width="9.140625" style="6"/>
  </cols>
  <sheetData>
    <row r="1" spans="1:11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0.100000000000001" customHeight="1" x14ac:dyDescent="0.45">
      <c r="A2" s="4" t="s">
        <v>132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5" spans="1:11" ht="21" x14ac:dyDescent="0.45">
      <c r="A5" s="7" t="s">
        <v>254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7" spans="1:11" ht="21" x14ac:dyDescent="0.45">
      <c r="A7" s="8" t="s">
        <v>255</v>
      </c>
      <c r="B7" s="9"/>
      <c r="C7" s="9"/>
      <c r="E7" s="8" t="s">
        <v>148</v>
      </c>
      <c r="F7" s="9"/>
      <c r="G7" s="9"/>
      <c r="I7" s="8" t="s">
        <v>7</v>
      </c>
      <c r="J7" s="9"/>
      <c r="K7" s="9"/>
    </row>
    <row r="8" spans="1:11" ht="42" x14ac:dyDescent="0.45">
      <c r="A8" s="33" t="s">
        <v>256</v>
      </c>
      <c r="C8" s="33" t="s">
        <v>108</v>
      </c>
      <c r="E8" s="33" t="s">
        <v>257</v>
      </c>
      <c r="G8" s="33" t="s">
        <v>258</v>
      </c>
      <c r="I8" s="33" t="s">
        <v>257</v>
      </c>
      <c r="K8" s="33" t="s">
        <v>258</v>
      </c>
    </row>
    <row r="9" spans="1:11" ht="18.75" x14ac:dyDescent="0.45">
      <c r="A9" s="34" t="s">
        <v>259</v>
      </c>
      <c r="C9" s="16" t="s">
        <v>121</v>
      </c>
      <c r="E9" s="15">
        <v>2071871</v>
      </c>
      <c r="G9" s="17">
        <f>E9/E10</f>
        <v>1</v>
      </c>
      <c r="I9" s="15">
        <v>2208615</v>
      </c>
      <c r="K9" s="17">
        <f>I9/I10</f>
        <v>1</v>
      </c>
    </row>
    <row r="10" spans="1:11" ht="18.75" x14ac:dyDescent="0.45">
      <c r="A10" s="18" t="s">
        <v>81</v>
      </c>
      <c r="E10" s="18">
        <f>SUM(E9:$E$9)</f>
        <v>2071871</v>
      </c>
      <c r="G10" s="19">
        <f>SUM(G9:$G$9)</f>
        <v>1</v>
      </c>
      <c r="I10" s="18">
        <f>SUM(I9:$I$9)</f>
        <v>2208615</v>
      </c>
      <c r="K10" s="19">
        <f>SUM(K9:$K$9)</f>
        <v>1</v>
      </c>
    </row>
    <row r="11" spans="1:11" ht="18.75" x14ac:dyDescent="0.45">
      <c r="E11" s="20"/>
      <c r="G11" s="20"/>
      <c r="I11" s="20"/>
      <c r="K11" s="20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activeCell="L8" sqref="L8"/>
    </sheetView>
  </sheetViews>
  <sheetFormatPr defaultRowHeight="18" x14ac:dyDescent="0.45"/>
  <cols>
    <col min="1" max="1" width="25.5703125" style="6" customWidth="1"/>
    <col min="2" max="2" width="1.42578125" style="6" customWidth="1"/>
    <col min="3" max="3" width="18.42578125" style="6" customWidth="1"/>
    <col min="4" max="4" width="1.42578125" style="6" customWidth="1"/>
    <col min="5" max="5" width="18.42578125" style="6" customWidth="1"/>
    <col min="6" max="16384" width="9.140625" style="6"/>
  </cols>
  <sheetData>
    <row r="1" spans="1:5" ht="20.100000000000001" customHeight="1" x14ac:dyDescent="0.45">
      <c r="A1" s="4" t="s">
        <v>0</v>
      </c>
      <c r="B1" s="5"/>
      <c r="C1" s="5"/>
      <c r="D1" s="5"/>
      <c r="E1" s="5"/>
    </row>
    <row r="2" spans="1:5" ht="20.100000000000001" customHeight="1" x14ac:dyDescent="0.45">
      <c r="A2" s="4" t="s">
        <v>132</v>
      </c>
      <c r="B2" s="5"/>
      <c r="C2" s="5"/>
      <c r="D2" s="5"/>
      <c r="E2" s="5"/>
    </row>
    <row r="3" spans="1:5" ht="20.100000000000001" customHeight="1" x14ac:dyDescent="0.45">
      <c r="A3" s="4" t="s">
        <v>2</v>
      </c>
      <c r="B3" s="5"/>
      <c r="C3" s="5"/>
      <c r="D3" s="5"/>
      <c r="E3" s="5"/>
    </row>
    <row r="5" spans="1:5" ht="21" x14ac:dyDescent="0.45">
      <c r="A5" s="7" t="s">
        <v>260</v>
      </c>
      <c r="B5" s="5"/>
      <c r="C5" s="5"/>
      <c r="D5" s="5"/>
      <c r="E5" s="5"/>
    </row>
    <row r="7" spans="1:5" ht="21" x14ac:dyDescent="0.45">
      <c r="C7" s="32" t="s">
        <v>148</v>
      </c>
      <c r="E7" s="32" t="s">
        <v>7</v>
      </c>
    </row>
    <row r="8" spans="1:5" ht="21" x14ac:dyDescent="0.45">
      <c r="A8" s="33" t="s">
        <v>144</v>
      </c>
      <c r="C8" s="33" t="s">
        <v>112</v>
      </c>
      <c r="E8" s="33" t="s">
        <v>112</v>
      </c>
    </row>
    <row r="9" spans="1:5" ht="18.75" x14ac:dyDescent="0.45">
      <c r="A9" s="34" t="s">
        <v>261</v>
      </c>
      <c r="C9" s="15">
        <v>46277010</v>
      </c>
      <c r="E9" s="15">
        <v>1036470209</v>
      </c>
    </row>
    <row r="10" spans="1:5" ht="18.75" x14ac:dyDescent="0.45">
      <c r="A10" s="18" t="s">
        <v>81</v>
      </c>
      <c r="C10" s="18">
        <f>SUM(C9:$C$9)</f>
        <v>46277010</v>
      </c>
      <c r="E10" s="18">
        <f>SUM(E9:$E$9)</f>
        <v>1036470209</v>
      </c>
    </row>
    <row r="11" spans="1:5" ht="18.75" x14ac:dyDescent="0.45">
      <c r="C11" s="20"/>
      <c r="E11" s="20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6"/>
  <sheetViews>
    <sheetView rightToLeft="1" workbookViewId="0">
      <selection activeCell="G70" sqref="G70"/>
    </sheetView>
  </sheetViews>
  <sheetFormatPr defaultRowHeight="18" x14ac:dyDescent="0.45"/>
  <cols>
    <col min="1" max="1" width="17" style="6" customWidth="1"/>
    <col min="2" max="2" width="1.42578125" style="6" customWidth="1"/>
    <col min="3" max="3" width="12.7109375" style="23" customWidth="1"/>
    <col min="4" max="4" width="1.42578125" style="23" customWidth="1"/>
    <col min="5" max="5" width="17.7109375" style="23" bestFit="1" customWidth="1"/>
    <col min="6" max="6" width="1.42578125" style="23" customWidth="1"/>
    <col min="7" max="7" width="17.85546875" style="23" bestFit="1" customWidth="1"/>
    <col min="8" max="8" width="1.42578125" style="23" customWidth="1"/>
    <col min="9" max="9" width="11.42578125" style="23" customWidth="1"/>
    <col min="10" max="10" width="17" style="23" customWidth="1"/>
    <col min="11" max="11" width="1.42578125" style="23" customWidth="1"/>
    <col min="12" max="12" width="11.42578125" style="23" customWidth="1"/>
    <col min="13" max="13" width="17" style="23" customWidth="1"/>
    <col min="14" max="14" width="1.42578125" style="23" customWidth="1"/>
    <col min="15" max="15" width="12.7109375" style="23" customWidth="1"/>
    <col min="16" max="16" width="1.42578125" style="23" customWidth="1"/>
    <col min="17" max="17" width="11.42578125" style="23" customWidth="1"/>
    <col min="18" max="18" width="1.42578125" style="23" customWidth="1"/>
    <col min="19" max="19" width="17" style="23" customWidth="1"/>
    <col min="20" max="20" width="1.42578125" style="23" customWidth="1"/>
    <col min="21" max="21" width="17" style="23" customWidth="1"/>
    <col min="22" max="22" width="1.42578125" style="6" customWidth="1"/>
    <col min="23" max="23" width="8.5703125" style="6" customWidth="1"/>
    <col min="24" max="16384" width="9.140625" style="6"/>
  </cols>
  <sheetData>
    <row r="1" spans="1:23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5" spans="1:23" ht="21" x14ac:dyDescent="0.45">
      <c r="A5" s="7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" x14ac:dyDescent="0.45">
      <c r="A6" s="7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8" spans="1:23" ht="21" x14ac:dyDescent="0.45">
      <c r="C8" s="21" t="s">
        <v>5</v>
      </c>
      <c r="D8" s="22"/>
      <c r="E8" s="22"/>
      <c r="F8" s="22"/>
      <c r="G8" s="22"/>
      <c r="I8" s="21" t="s">
        <v>6</v>
      </c>
      <c r="J8" s="22"/>
      <c r="K8" s="22"/>
      <c r="L8" s="22"/>
      <c r="M8" s="22"/>
      <c r="O8" s="8" t="s">
        <v>7</v>
      </c>
      <c r="P8" s="9"/>
      <c r="Q8" s="9"/>
      <c r="R8" s="9"/>
      <c r="S8" s="9"/>
      <c r="T8" s="9"/>
      <c r="U8" s="9"/>
      <c r="V8" s="9"/>
      <c r="W8" s="9"/>
    </row>
    <row r="9" spans="1:23" ht="18.75" x14ac:dyDescent="0.45">
      <c r="A9" s="10" t="s">
        <v>8</v>
      </c>
      <c r="C9" s="24" t="s">
        <v>9</v>
      </c>
      <c r="E9" s="24" t="s">
        <v>10</v>
      </c>
      <c r="G9" s="24" t="s">
        <v>11</v>
      </c>
      <c r="I9" s="24" t="s">
        <v>12</v>
      </c>
      <c r="J9" s="25"/>
      <c r="L9" s="24" t="s">
        <v>13</v>
      </c>
      <c r="M9" s="25"/>
      <c r="O9" s="24" t="s">
        <v>9</v>
      </c>
      <c r="Q9" s="26" t="s">
        <v>14</v>
      </c>
      <c r="S9" s="24" t="s">
        <v>10</v>
      </c>
      <c r="U9" s="24" t="s">
        <v>11</v>
      </c>
      <c r="W9" s="11" t="s">
        <v>15</v>
      </c>
    </row>
    <row r="10" spans="1:23" ht="18.75" x14ac:dyDescent="0.45">
      <c r="A10" s="12"/>
      <c r="C10" s="27"/>
      <c r="E10" s="27"/>
      <c r="G10" s="27"/>
      <c r="I10" s="28" t="s">
        <v>9</v>
      </c>
      <c r="J10" s="28" t="s">
        <v>10</v>
      </c>
      <c r="L10" s="28" t="s">
        <v>9</v>
      </c>
      <c r="M10" s="28" t="s">
        <v>16</v>
      </c>
      <c r="O10" s="27"/>
      <c r="Q10" s="27"/>
      <c r="S10" s="27"/>
      <c r="U10" s="27"/>
      <c r="W10" s="12"/>
    </row>
    <row r="11" spans="1:23" ht="18.75" x14ac:dyDescent="0.45">
      <c r="A11" s="14" t="s">
        <v>17</v>
      </c>
      <c r="C11" s="29">
        <v>5727148</v>
      </c>
      <c r="E11" s="29">
        <v>28555211564</v>
      </c>
      <c r="G11" s="29">
        <v>33418329525</v>
      </c>
      <c r="N11" s="29"/>
      <c r="O11" s="29">
        <v>5727148</v>
      </c>
      <c r="Q11" s="29">
        <v>6870</v>
      </c>
      <c r="S11" s="29">
        <v>28555211564</v>
      </c>
      <c r="U11" s="29">
        <v>39111400995</v>
      </c>
      <c r="W11" s="17">
        <v>1.3745283548983689E-2</v>
      </c>
    </row>
    <row r="12" spans="1:23" ht="37.5" x14ac:dyDescent="0.45">
      <c r="A12" s="14" t="s">
        <v>18</v>
      </c>
      <c r="H12" s="29"/>
      <c r="I12" s="29">
        <v>788623</v>
      </c>
      <c r="J12" s="29">
        <v>10034777310</v>
      </c>
      <c r="L12" s="29">
        <v>0</v>
      </c>
      <c r="M12" s="29">
        <v>0</v>
      </c>
      <c r="O12" s="29">
        <v>788623</v>
      </c>
      <c r="Q12" s="29">
        <v>11150</v>
      </c>
      <c r="S12" s="29">
        <v>10034777310</v>
      </c>
      <c r="U12" s="29">
        <v>8740827229</v>
      </c>
      <c r="W12" s="17">
        <v>3.0718702388247798E-3</v>
      </c>
    </row>
    <row r="13" spans="1:23" ht="18.75" x14ac:dyDescent="0.45">
      <c r="A13" s="14" t="s">
        <v>19</v>
      </c>
      <c r="H13" s="29"/>
      <c r="I13" s="29">
        <v>3762777</v>
      </c>
      <c r="J13" s="29">
        <v>8245733020</v>
      </c>
      <c r="L13" s="29">
        <v>0</v>
      </c>
      <c r="M13" s="29">
        <v>0</v>
      </c>
      <c r="O13" s="29">
        <v>3762777</v>
      </c>
      <c r="Q13" s="29">
        <v>2364</v>
      </c>
      <c r="S13" s="29">
        <v>8245733020</v>
      </c>
      <c r="U13" s="29">
        <v>8842278359</v>
      </c>
      <c r="W13" s="17">
        <v>3.1075241533545374E-3</v>
      </c>
    </row>
    <row r="14" spans="1:23" ht="18.75" x14ac:dyDescent="0.45">
      <c r="A14" s="14" t="s">
        <v>20</v>
      </c>
      <c r="C14" s="29">
        <v>6000000</v>
      </c>
      <c r="E14" s="29">
        <v>19876394056</v>
      </c>
      <c r="G14" s="29">
        <v>17952543000</v>
      </c>
      <c r="N14" s="29"/>
      <c r="O14" s="29">
        <v>6000000</v>
      </c>
      <c r="Q14" s="29">
        <v>2645</v>
      </c>
      <c r="S14" s="29">
        <v>19876394056</v>
      </c>
      <c r="U14" s="29">
        <v>15775573500</v>
      </c>
      <c r="W14" s="17">
        <v>5.5441565729914362E-3</v>
      </c>
    </row>
    <row r="15" spans="1:23" ht="18.75" x14ac:dyDescent="0.45">
      <c r="A15" s="14" t="s">
        <v>21</v>
      </c>
      <c r="C15" s="29">
        <v>5100000</v>
      </c>
      <c r="E15" s="29">
        <v>27417545391</v>
      </c>
      <c r="G15" s="29">
        <v>17693095950</v>
      </c>
      <c r="N15" s="29"/>
      <c r="O15" s="29">
        <v>5100000</v>
      </c>
      <c r="Q15" s="29">
        <v>3361</v>
      </c>
      <c r="S15" s="29">
        <v>27417545391</v>
      </c>
      <c r="U15" s="29">
        <v>17039110455</v>
      </c>
      <c r="W15" s="17">
        <v>5.9882131211911466E-3</v>
      </c>
    </row>
    <row r="16" spans="1:23" ht="18.75" x14ac:dyDescent="0.45">
      <c r="A16" s="14" t="s">
        <v>22</v>
      </c>
      <c r="C16" s="29">
        <v>53000000</v>
      </c>
      <c r="E16" s="29">
        <v>21067750603</v>
      </c>
      <c r="G16" s="29">
        <v>204679865250</v>
      </c>
      <c r="N16" s="29"/>
      <c r="O16" s="29">
        <v>53000000</v>
      </c>
      <c r="Q16" s="29">
        <v>3921</v>
      </c>
      <c r="S16" s="29">
        <v>21067750603</v>
      </c>
      <c r="U16" s="29">
        <v>206576512650</v>
      </c>
      <c r="W16" s="17">
        <v>7.2599105854005627E-2</v>
      </c>
    </row>
    <row r="17" spans="1:23" ht="18.75" x14ac:dyDescent="0.45">
      <c r="A17" s="14" t="s">
        <v>23</v>
      </c>
      <c r="C17" s="29">
        <v>5655000</v>
      </c>
      <c r="E17" s="29">
        <v>12463613268</v>
      </c>
      <c r="G17" s="29">
        <v>12529995280</v>
      </c>
      <c r="I17" s="29">
        <v>0</v>
      </c>
      <c r="J17" s="29">
        <v>0</v>
      </c>
      <c r="L17" s="29">
        <v>1900000</v>
      </c>
      <c r="M17" s="29">
        <v>3994238298</v>
      </c>
      <c r="O17" s="29">
        <v>3755000</v>
      </c>
      <c r="Q17" s="29">
        <v>1947</v>
      </c>
      <c r="S17" s="29">
        <v>8276015530</v>
      </c>
      <c r="U17" s="29">
        <v>7267484639</v>
      </c>
      <c r="W17" s="17">
        <v>2.5540797442594491E-3</v>
      </c>
    </row>
    <row r="18" spans="1:23" ht="18.75" x14ac:dyDescent="0.45">
      <c r="A18" s="14" t="s">
        <v>24</v>
      </c>
      <c r="C18" s="29">
        <v>63514487</v>
      </c>
      <c r="E18" s="29">
        <v>51212459348</v>
      </c>
      <c r="G18" s="29">
        <v>286576917567</v>
      </c>
      <c r="I18" s="29">
        <v>0</v>
      </c>
      <c r="J18" s="29">
        <v>0</v>
      </c>
      <c r="L18" s="29">
        <v>1000000</v>
      </c>
      <c r="M18" s="29">
        <v>4523013078</v>
      </c>
      <c r="O18" s="29">
        <v>62514487</v>
      </c>
      <c r="Q18" s="29">
        <v>4412</v>
      </c>
      <c r="S18" s="29">
        <v>50406147878</v>
      </c>
      <c r="U18" s="29">
        <v>274172823840</v>
      </c>
      <c r="W18" s="17">
        <v>9.6355106419944672E-2</v>
      </c>
    </row>
    <row r="19" spans="1:23" ht="37.5" x14ac:dyDescent="0.45">
      <c r="A19" s="14" t="s">
        <v>25</v>
      </c>
      <c r="C19" s="29">
        <v>1143856</v>
      </c>
      <c r="E19" s="29">
        <v>2828483535</v>
      </c>
      <c r="G19" s="29">
        <v>3414561321</v>
      </c>
      <c r="N19" s="29"/>
      <c r="O19" s="29">
        <v>1143856</v>
      </c>
      <c r="Q19" s="29">
        <v>3145</v>
      </c>
      <c r="S19" s="29">
        <v>2828483535</v>
      </c>
      <c r="U19" s="29">
        <v>3576022429</v>
      </c>
      <c r="W19" s="17">
        <v>1.2567548339783114E-3</v>
      </c>
    </row>
    <row r="20" spans="1:23" ht="18.75" x14ac:dyDescent="0.45">
      <c r="A20" s="14" t="s">
        <v>26</v>
      </c>
      <c r="C20" s="29">
        <v>6000000</v>
      </c>
      <c r="E20" s="29">
        <v>16807245115</v>
      </c>
      <c r="G20" s="29">
        <v>11988243000</v>
      </c>
      <c r="I20" s="29">
        <v>0</v>
      </c>
      <c r="J20" s="29">
        <v>0</v>
      </c>
      <c r="L20" s="29">
        <v>1200000</v>
      </c>
      <c r="M20" s="29">
        <v>2444124303</v>
      </c>
      <c r="O20" s="29">
        <v>4800000</v>
      </c>
      <c r="Q20" s="29">
        <v>1998</v>
      </c>
      <c r="S20" s="29">
        <v>13445796092</v>
      </c>
      <c r="U20" s="29">
        <v>9533337120</v>
      </c>
      <c r="W20" s="17">
        <v>3.3503893634289268E-3</v>
      </c>
    </row>
    <row r="21" spans="1:23" ht="18.75" x14ac:dyDescent="0.45">
      <c r="A21" s="14" t="s">
        <v>27</v>
      </c>
      <c r="C21" s="29">
        <v>4400000</v>
      </c>
      <c r="E21" s="29">
        <v>19608409112</v>
      </c>
      <c r="G21" s="29">
        <v>15404594040</v>
      </c>
      <c r="N21" s="29"/>
      <c r="O21" s="29">
        <v>4400000</v>
      </c>
      <c r="Q21" s="29">
        <v>3480</v>
      </c>
      <c r="S21" s="29">
        <v>19608409112</v>
      </c>
      <c r="U21" s="29">
        <v>15220893600</v>
      </c>
      <c r="W21" s="17">
        <v>5.3492202549240619E-3</v>
      </c>
    </row>
    <row r="22" spans="1:23" ht="18.75" x14ac:dyDescent="0.45">
      <c r="A22" s="14" t="s">
        <v>28</v>
      </c>
      <c r="C22" s="29">
        <v>2000000</v>
      </c>
      <c r="E22" s="29">
        <v>5734319475</v>
      </c>
      <c r="G22" s="29">
        <v>7270481700</v>
      </c>
      <c r="I22" s="29">
        <v>0</v>
      </c>
      <c r="J22" s="29">
        <v>0</v>
      </c>
      <c r="L22" s="29">
        <v>600000</v>
      </c>
      <c r="M22" s="29">
        <v>2124881323</v>
      </c>
      <c r="O22" s="29">
        <v>1400000</v>
      </c>
      <c r="Q22" s="29">
        <v>3475</v>
      </c>
      <c r="S22" s="29">
        <v>4014023632</v>
      </c>
      <c r="U22" s="29">
        <v>4836053250</v>
      </c>
      <c r="W22" s="17">
        <v>1.6995791888848983E-3</v>
      </c>
    </row>
    <row r="23" spans="1:23" ht="37.5" x14ac:dyDescent="0.45">
      <c r="A23" s="14" t="s">
        <v>29</v>
      </c>
      <c r="H23" s="29"/>
      <c r="I23" s="29">
        <v>20400000</v>
      </c>
      <c r="J23" s="29">
        <v>47338579527</v>
      </c>
      <c r="L23" s="29">
        <v>0</v>
      </c>
      <c r="M23" s="29">
        <v>0</v>
      </c>
      <c r="O23" s="29">
        <v>20400000</v>
      </c>
      <c r="Q23" s="29">
        <v>2469</v>
      </c>
      <c r="S23" s="29">
        <v>47338579527</v>
      </c>
      <c r="U23" s="29">
        <v>50067912780</v>
      </c>
      <c r="W23" s="17">
        <v>1.7595832426326619E-2</v>
      </c>
    </row>
    <row r="24" spans="1:23" ht="18.75" x14ac:dyDescent="0.45">
      <c r="A24" s="14" t="s">
        <v>30</v>
      </c>
      <c r="C24" s="29">
        <v>9422301</v>
      </c>
      <c r="E24" s="29">
        <v>65291190904</v>
      </c>
      <c r="G24" s="29">
        <v>56103767471</v>
      </c>
      <c r="I24" s="29">
        <v>3200000</v>
      </c>
      <c r="J24" s="29">
        <v>20536828363</v>
      </c>
      <c r="L24" s="29">
        <v>0</v>
      </c>
      <c r="M24" s="29">
        <v>0</v>
      </c>
      <c r="O24" s="29">
        <v>12622301</v>
      </c>
      <c r="Q24" s="29">
        <v>5750</v>
      </c>
      <c r="S24" s="29">
        <v>85828019267</v>
      </c>
      <c r="U24" s="29">
        <v>72146390277</v>
      </c>
      <c r="W24" s="17">
        <v>2.5355077193981883E-2</v>
      </c>
    </row>
    <row r="25" spans="1:23" ht="37.5" x14ac:dyDescent="0.45">
      <c r="A25" s="14" t="s">
        <v>31</v>
      </c>
      <c r="C25" s="29">
        <v>4540000</v>
      </c>
      <c r="E25" s="29">
        <v>12016777123</v>
      </c>
      <c r="G25" s="29">
        <v>13137305157</v>
      </c>
      <c r="I25" s="29">
        <v>0</v>
      </c>
      <c r="J25" s="29">
        <v>0</v>
      </c>
      <c r="L25" s="29">
        <v>600000</v>
      </c>
      <c r="M25" s="29">
        <v>1734631375</v>
      </c>
      <c r="O25" s="29">
        <v>3940000</v>
      </c>
      <c r="Q25" s="29">
        <v>2600</v>
      </c>
      <c r="S25" s="29">
        <v>10428656798</v>
      </c>
      <c r="U25" s="29">
        <v>10183048200</v>
      </c>
      <c r="W25" s="17">
        <v>3.5787233732655493E-3</v>
      </c>
    </row>
    <row r="26" spans="1:23" ht="18.75" x14ac:dyDescent="0.45">
      <c r="A26" s="14" t="s">
        <v>32</v>
      </c>
      <c r="C26" s="29">
        <v>14300000</v>
      </c>
      <c r="E26" s="29">
        <v>44291128422</v>
      </c>
      <c r="G26" s="29">
        <v>34954475985</v>
      </c>
      <c r="N26" s="29"/>
      <c r="O26" s="29">
        <v>14300000</v>
      </c>
      <c r="Q26" s="29">
        <v>2313</v>
      </c>
      <c r="S26" s="29">
        <v>44291128422</v>
      </c>
      <c r="U26" s="29">
        <v>32879098395</v>
      </c>
      <c r="W26" s="17">
        <v>1.1555007460151697E-2</v>
      </c>
    </row>
    <row r="27" spans="1:23" ht="18.75" x14ac:dyDescent="0.45">
      <c r="A27" s="14" t="s">
        <v>33</v>
      </c>
      <c r="C27" s="29">
        <v>8682057</v>
      </c>
      <c r="E27" s="29">
        <v>24601436373</v>
      </c>
      <c r="G27" s="29">
        <v>24398137297</v>
      </c>
      <c r="N27" s="29"/>
      <c r="O27" s="29">
        <v>8682057</v>
      </c>
      <c r="Q27" s="29">
        <v>2324</v>
      </c>
      <c r="S27" s="29">
        <v>24601436373</v>
      </c>
      <c r="U27" s="29">
        <v>20057046720</v>
      </c>
      <c r="W27" s="17">
        <v>7.0488345420522628E-3</v>
      </c>
    </row>
    <row r="28" spans="1:23" ht="18.75" x14ac:dyDescent="0.45">
      <c r="A28" s="14" t="s">
        <v>34</v>
      </c>
      <c r="C28" s="29">
        <v>1528378</v>
      </c>
      <c r="E28" s="29">
        <v>11682466528</v>
      </c>
      <c r="G28" s="29">
        <v>9343597528</v>
      </c>
      <c r="I28" s="29">
        <v>0</v>
      </c>
      <c r="J28" s="29">
        <v>0</v>
      </c>
      <c r="L28" s="29">
        <v>500000</v>
      </c>
      <c r="M28" s="29">
        <v>2981071176</v>
      </c>
      <c r="O28" s="29">
        <v>1028378</v>
      </c>
      <c r="Q28" s="29">
        <v>5700</v>
      </c>
      <c r="S28" s="29">
        <v>7860615347</v>
      </c>
      <c r="U28" s="29">
        <v>5826877160</v>
      </c>
      <c r="W28" s="17">
        <v>2.0477936543243686E-3</v>
      </c>
    </row>
    <row r="29" spans="1:23" ht="37.5" x14ac:dyDescent="0.45">
      <c r="A29" s="14" t="s">
        <v>35</v>
      </c>
      <c r="C29" s="29">
        <v>6600000</v>
      </c>
      <c r="E29" s="29">
        <v>9314704766</v>
      </c>
      <c r="G29" s="29">
        <v>8640481410</v>
      </c>
      <c r="I29" s="29">
        <v>0</v>
      </c>
      <c r="J29" s="29">
        <v>0</v>
      </c>
      <c r="L29" s="29">
        <v>2000000</v>
      </c>
      <c r="M29" s="29">
        <v>2567727846</v>
      </c>
      <c r="O29" s="29">
        <v>4600000</v>
      </c>
      <c r="Q29" s="29">
        <v>1319</v>
      </c>
      <c r="S29" s="29">
        <v>6492066958</v>
      </c>
      <c r="U29" s="29">
        <v>6031298970</v>
      </c>
      <c r="W29" s="17">
        <v>2.1196355129784647E-3</v>
      </c>
    </row>
    <row r="30" spans="1:23" ht="37.5" x14ac:dyDescent="0.45">
      <c r="A30" s="14" t="s">
        <v>36</v>
      </c>
      <c r="C30" s="29">
        <v>2597718</v>
      </c>
      <c r="E30" s="29">
        <v>5510633530</v>
      </c>
      <c r="G30" s="29">
        <v>5347863728</v>
      </c>
      <c r="I30" s="29">
        <v>0</v>
      </c>
      <c r="J30" s="29">
        <v>0</v>
      </c>
      <c r="L30" s="29">
        <v>2597718</v>
      </c>
      <c r="M30" s="29">
        <v>5084119954</v>
      </c>
    </row>
    <row r="31" spans="1:23" ht="18.75" x14ac:dyDescent="0.45">
      <c r="A31" s="14" t="s">
        <v>37</v>
      </c>
      <c r="C31" s="29">
        <v>5223966</v>
      </c>
      <c r="E31" s="29">
        <v>28406769077</v>
      </c>
      <c r="G31" s="29">
        <v>22812336786</v>
      </c>
      <c r="N31" s="29"/>
      <c r="O31" s="29">
        <v>5223966</v>
      </c>
      <c r="Q31" s="29">
        <v>4373</v>
      </c>
      <c r="S31" s="29">
        <v>28406769077</v>
      </c>
      <c r="U31" s="29">
        <v>22708479118</v>
      </c>
      <c r="W31" s="17">
        <v>7.9806520989362736E-3</v>
      </c>
    </row>
    <row r="32" spans="1:23" ht="37.5" x14ac:dyDescent="0.45">
      <c r="A32" s="14" t="s">
        <v>38</v>
      </c>
      <c r="C32" s="29">
        <v>1284582</v>
      </c>
      <c r="E32" s="29">
        <v>5700690154</v>
      </c>
      <c r="G32" s="29">
        <v>4189635996</v>
      </c>
      <c r="N32" s="29"/>
      <c r="O32" s="29">
        <v>1284582</v>
      </c>
      <c r="Q32" s="29">
        <v>3334</v>
      </c>
      <c r="S32" s="29">
        <v>5700690154</v>
      </c>
      <c r="U32" s="29">
        <v>4257313749</v>
      </c>
      <c r="W32" s="17">
        <v>1.4961873813845918E-3</v>
      </c>
    </row>
    <row r="33" spans="1:23" ht="18.75" x14ac:dyDescent="0.45">
      <c r="A33" s="14" t="s">
        <v>39</v>
      </c>
      <c r="C33" s="29">
        <v>5970000</v>
      </c>
      <c r="E33" s="29">
        <v>85201756720</v>
      </c>
      <c r="G33" s="29">
        <v>123793221510</v>
      </c>
      <c r="N33" s="29"/>
      <c r="O33" s="29">
        <v>5970000</v>
      </c>
      <c r="Q33" s="29">
        <v>20460</v>
      </c>
      <c r="S33" s="29">
        <v>85201756720</v>
      </c>
      <c r="U33" s="29">
        <v>121419430110</v>
      </c>
      <c r="W33" s="17">
        <v>4.267156002494811E-2</v>
      </c>
    </row>
    <row r="34" spans="1:23" ht="37.5" x14ac:dyDescent="0.45">
      <c r="A34" s="14" t="s">
        <v>40</v>
      </c>
      <c r="C34" s="29">
        <v>344439</v>
      </c>
      <c r="E34" s="29">
        <v>4921809937</v>
      </c>
      <c r="G34" s="29">
        <v>9388322502</v>
      </c>
      <c r="I34" s="29">
        <v>0</v>
      </c>
      <c r="J34" s="29">
        <v>0</v>
      </c>
      <c r="L34" s="29">
        <v>344439</v>
      </c>
      <c r="M34" s="29">
        <v>9192273082</v>
      </c>
    </row>
    <row r="35" spans="1:23" ht="18.75" x14ac:dyDescent="0.45">
      <c r="A35" s="14" t="s">
        <v>41</v>
      </c>
      <c r="C35" s="29">
        <v>4563157</v>
      </c>
      <c r="E35" s="29">
        <v>101677158718</v>
      </c>
      <c r="G35" s="29">
        <v>110179590983</v>
      </c>
      <c r="N35" s="29"/>
      <c r="O35" s="29">
        <v>4563157</v>
      </c>
      <c r="Q35" s="29">
        <v>21770</v>
      </c>
      <c r="S35" s="29">
        <v>101677158718</v>
      </c>
      <c r="U35" s="29">
        <v>98748855319</v>
      </c>
      <c r="W35" s="17">
        <v>3.4704228996315992E-2</v>
      </c>
    </row>
    <row r="36" spans="1:23" ht="18.75" x14ac:dyDescent="0.45">
      <c r="A36" s="14" t="s">
        <v>42</v>
      </c>
      <c r="C36" s="29">
        <v>831000</v>
      </c>
      <c r="E36" s="29">
        <v>25491530424</v>
      </c>
      <c r="G36" s="29">
        <v>23220421510</v>
      </c>
      <c r="N36" s="29"/>
      <c r="O36" s="29">
        <v>831000</v>
      </c>
      <c r="Q36" s="29">
        <v>26540</v>
      </c>
      <c r="S36" s="29">
        <v>25491530424</v>
      </c>
      <c r="U36" s="29">
        <v>21923514297</v>
      </c>
      <c r="W36" s="17">
        <v>7.7047846084824911E-3</v>
      </c>
    </row>
    <row r="37" spans="1:23" ht="18.75" x14ac:dyDescent="0.45">
      <c r="A37" s="14" t="s">
        <v>43</v>
      </c>
      <c r="H37" s="29"/>
      <c r="I37" s="29">
        <v>665207</v>
      </c>
      <c r="J37" s="29">
        <v>13315983707</v>
      </c>
      <c r="L37" s="29">
        <v>0</v>
      </c>
      <c r="M37" s="29">
        <v>0</v>
      </c>
      <c r="O37" s="29">
        <v>665207</v>
      </c>
      <c r="Q37" s="29">
        <v>21250</v>
      </c>
      <c r="S37" s="29">
        <v>13315983707</v>
      </c>
      <c r="U37" s="29">
        <v>14051541640</v>
      </c>
      <c r="W37" s="17">
        <v>4.9382640158260405E-3</v>
      </c>
    </row>
    <row r="38" spans="1:23" ht="18.75" x14ac:dyDescent="0.45">
      <c r="A38" s="14" t="s">
        <v>44</v>
      </c>
      <c r="C38" s="29">
        <v>92951</v>
      </c>
      <c r="E38" s="29">
        <v>23432788739</v>
      </c>
      <c r="G38" s="29">
        <v>25795657322</v>
      </c>
      <c r="N38" s="29"/>
      <c r="O38" s="29">
        <v>92951</v>
      </c>
      <c r="Q38" s="29">
        <v>270070</v>
      </c>
      <c r="S38" s="29">
        <v>23432788739</v>
      </c>
      <c r="U38" s="29">
        <v>24953912074</v>
      </c>
      <c r="W38" s="17">
        <v>8.7697854944492164E-3</v>
      </c>
    </row>
    <row r="39" spans="1:23" ht="37.5" x14ac:dyDescent="0.45">
      <c r="A39" s="14" t="s">
        <v>45</v>
      </c>
      <c r="C39" s="29">
        <v>500000</v>
      </c>
      <c r="E39" s="29">
        <v>20004631832</v>
      </c>
      <c r="G39" s="29">
        <v>17137422000</v>
      </c>
      <c r="N39" s="29"/>
      <c r="O39" s="29">
        <v>500000</v>
      </c>
      <c r="Q39" s="29">
        <v>32040</v>
      </c>
      <c r="S39" s="29">
        <v>20004631832</v>
      </c>
      <c r="U39" s="29">
        <v>15924681000</v>
      </c>
      <c r="W39" s="17">
        <v>5.5965588090310528E-3</v>
      </c>
    </row>
    <row r="40" spans="1:23" ht="37.5" x14ac:dyDescent="0.45">
      <c r="A40" s="14" t="s">
        <v>46</v>
      </c>
      <c r="C40" s="29">
        <v>2100000</v>
      </c>
      <c r="E40" s="29">
        <v>14280174602</v>
      </c>
      <c r="G40" s="29">
        <v>11543902650</v>
      </c>
      <c r="I40" s="29">
        <v>0</v>
      </c>
      <c r="J40" s="29">
        <v>0</v>
      </c>
      <c r="L40" s="29">
        <v>1000000</v>
      </c>
      <c r="M40" s="29">
        <v>5628789720</v>
      </c>
      <c r="O40" s="29">
        <v>3529411</v>
      </c>
      <c r="Q40" s="29">
        <v>1652</v>
      </c>
      <c r="S40" s="29">
        <v>7480091458</v>
      </c>
      <c r="U40" s="29">
        <v>5795894980</v>
      </c>
      <c r="W40" s="17">
        <v>2.0369052985449352E-3</v>
      </c>
    </row>
    <row r="41" spans="1:23" ht="37.5" x14ac:dyDescent="0.45">
      <c r="A41" s="14" t="s">
        <v>47</v>
      </c>
      <c r="C41" s="29">
        <v>3015000</v>
      </c>
      <c r="E41" s="29">
        <v>21553555916</v>
      </c>
      <c r="G41" s="29">
        <v>19480894875</v>
      </c>
      <c r="N41" s="29"/>
      <c r="O41" s="29">
        <v>3015000</v>
      </c>
      <c r="Q41" s="29">
        <v>5970</v>
      </c>
      <c r="S41" s="29">
        <v>21553555916</v>
      </c>
      <c r="U41" s="29">
        <v>17892452677</v>
      </c>
      <c r="W41" s="17">
        <v>6.2881111178701527E-3</v>
      </c>
    </row>
    <row r="42" spans="1:23" ht="37.5" x14ac:dyDescent="0.45">
      <c r="A42" s="14" t="s">
        <v>48</v>
      </c>
      <c r="C42" s="29">
        <v>2222222</v>
      </c>
      <c r="E42" s="29">
        <v>11483167202</v>
      </c>
      <c r="G42" s="29">
        <v>21515657848</v>
      </c>
      <c r="N42" s="29"/>
      <c r="O42" s="29">
        <v>2222222</v>
      </c>
      <c r="Q42" s="29">
        <v>8380</v>
      </c>
      <c r="S42" s="29">
        <v>11483167202</v>
      </c>
      <c r="U42" s="29">
        <v>18511418149</v>
      </c>
      <c r="W42" s="17">
        <v>6.5056399126263969E-3</v>
      </c>
    </row>
    <row r="43" spans="1:23" ht="37.5" x14ac:dyDescent="0.45">
      <c r="A43" s="14" t="s">
        <v>49</v>
      </c>
      <c r="C43" s="29">
        <v>21592996</v>
      </c>
      <c r="E43" s="29">
        <v>78954537630</v>
      </c>
      <c r="G43" s="29">
        <v>91953993715</v>
      </c>
      <c r="N43" s="29"/>
      <c r="O43" s="29">
        <v>21592996</v>
      </c>
      <c r="Q43" s="29">
        <v>3751</v>
      </c>
      <c r="S43" s="29">
        <v>78954537630</v>
      </c>
      <c r="U43" s="29">
        <v>80513405794</v>
      </c>
      <c r="W43" s="17">
        <v>2.8295575304868113E-2</v>
      </c>
    </row>
    <row r="44" spans="1:23" ht="37.5" x14ac:dyDescent="0.45">
      <c r="A44" s="14" t="s">
        <v>50</v>
      </c>
      <c r="C44" s="29">
        <v>2900000</v>
      </c>
      <c r="E44" s="29">
        <v>12159312128</v>
      </c>
      <c r="G44" s="29">
        <v>33987563550</v>
      </c>
      <c r="N44" s="29"/>
      <c r="O44" s="29">
        <v>2900000</v>
      </c>
      <c r="Q44" s="29">
        <v>11520</v>
      </c>
      <c r="S44" s="29">
        <v>12159312128</v>
      </c>
      <c r="U44" s="29">
        <v>33209222400</v>
      </c>
      <c r="W44" s="17">
        <v>1.1671026010743409E-2</v>
      </c>
    </row>
    <row r="45" spans="1:23" ht="18.75" x14ac:dyDescent="0.45">
      <c r="A45" s="14" t="s">
        <v>51</v>
      </c>
      <c r="C45" s="29">
        <v>2536000</v>
      </c>
      <c r="E45" s="29">
        <v>11006323511</v>
      </c>
      <c r="G45" s="29">
        <v>75828996864</v>
      </c>
      <c r="N45" s="29"/>
      <c r="O45" s="29">
        <v>2536000</v>
      </c>
      <c r="Q45" s="29">
        <v>29910</v>
      </c>
      <c r="S45" s="29">
        <v>11006323511</v>
      </c>
      <c r="U45" s="29">
        <v>75400442028</v>
      </c>
      <c r="W45" s="17">
        <v>2.6498678876935657E-2</v>
      </c>
    </row>
    <row r="46" spans="1:23" ht="18.75" x14ac:dyDescent="0.45">
      <c r="A46" s="14" t="s">
        <v>52</v>
      </c>
      <c r="C46" s="29">
        <v>633663</v>
      </c>
      <c r="E46" s="29">
        <v>5506521588</v>
      </c>
      <c r="G46" s="29">
        <v>4982451298</v>
      </c>
      <c r="N46" s="29"/>
      <c r="O46" s="29">
        <v>633663</v>
      </c>
      <c r="Q46" s="29">
        <v>7390</v>
      </c>
      <c r="S46" s="29">
        <v>5506521588</v>
      </c>
      <c r="U46" s="29">
        <v>4654907091</v>
      </c>
      <c r="W46" s="17">
        <v>1.6359173088212669E-3</v>
      </c>
    </row>
    <row r="47" spans="1:23" ht="18.75" x14ac:dyDescent="0.45">
      <c r="A47" s="14" t="s">
        <v>53</v>
      </c>
      <c r="C47" s="29">
        <v>600000</v>
      </c>
      <c r="E47" s="29">
        <v>8053305744</v>
      </c>
      <c r="G47" s="29">
        <v>8684020800</v>
      </c>
      <c r="I47" s="29">
        <v>0</v>
      </c>
      <c r="J47" s="29">
        <v>0</v>
      </c>
      <c r="L47" s="29">
        <v>600000</v>
      </c>
      <c r="M47" s="29">
        <v>9094022729</v>
      </c>
    </row>
    <row r="48" spans="1:23" ht="18.75" x14ac:dyDescent="0.45">
      <c r="A48" s="14" t="s">
        <v>54</v>
      </c>
      <c r="C48" s="29">
        <v>4974280</v>
      </c>
      <c r="E48" s="29">
        <v>38962698391</v>
      </c>
      <c r="G48" s="29">
        <v>36590654452</v>
      </c>
      <c r="N48" s="29"/>
      <c r="O48" s="29">
        <v>4974280</v>
      </c>
      <c r="Q48" s="29">
        <v>6530</v>
      </c>
      <c r="S48" s="29">
        <v>38962698391</v>
      </c>
      <c r="U48" s="29">
        <v>32288780212</v>
      </c>
      <c r="W48" s="17">
        <v>1.1347546448706641E-2</v>
      </c>
    </row>
    <row r="49" spans="1:23" ht="18.75" x14ac:dyDescent="0.45">
      <c r="A49" s="14" t="s">
        <v>55</v>
      </c>
      <c r="C49" s="29">
        <v>2856444</v>
      </c>
      <c r="E49" s="29">
        <v>25081076013</v>
      </c>
      <c r="G49" s="29">
        <v>31432691111</v>
      </c>
      <c r="N49" s="29"/>
      <c r="O49" s="29">
        <v>2856444</v>
      </c>
      <c r="Q49" s="29">
        <v>10510</v>
      </c>
      <c r="S49" s="29">
        <v>25081076013</v>
      </c>
      <c r="U49" s="29">
        <v>29842600143</v>
      </c>
      <c r="W49" s="17">
        <v>1.0487862627496149E-2</v>
      </c>
    </row>
    <row r="50" spans="1:23" ht="18.75" x14ac:dyDescent="0.45">
      <c r="A50" s="14" t="s">
        <v>56</v>
      </c>
      <c r="C50" s="29">
        <v>34769288</v>
      </c>
      <c r="E50" s="29">
        <v>23624967775</v>
      </c>
      <c r="G50" s="29">
        <v>193203876016</v>
      </c>
      <c r="I50" s="29">
        <v>0</v>
      </c>
      <c r="J50" s="29">
        <v>0</v>
      </c>
      <c r="L50" s="29">
        <v>1000000</v>
      </c>
      <c r="M50" s="29">
        <v>5467275030</v>
      </c>
      <c r="O50" s="29">
        <v>33769288</v>
      </c>
      <c r="Q50" s="29">
        <v>5370</v>
      </c>
      <c r="S50" s="29">
        <v>22945489732</v>
      </c>
      <c r="U50" s="29">
        <v>180262097154</v>
      </c>
      <c r="W50" s="17">
        <v>6.3351185983670885E-2</v>
      </c>
    </row>
    <row r="51" spans="1:23" ht="18.75" x14ac:dyDescent="0.45">
      <c r="A51" s="14" t="s">
        <v>57</v>
      </c>
      <c r="C51" s="29">
        <v>164000</v>
      </c>
      <c r="E51" s="29">
        <v>24701106122</v>
      </c>
      <c r="G51" s="29">
        <v>25395909876</v>
      </c>
      <c r="N51" s="29"/>
      <c r="O51" s="29">
        <v>164000</v>
      </c>
      <c r="Q51" s="29">
        <v>141350</v>
      </c>
      <c r="S51" s="29">
        <v>24701106122</v>
      </c>
      <c r="U51" s="29">
        <v>23043470670</v>
      </c>
      <c r="W51" s="17">
        <v>8.0983812968584545E-3</v>
      </c>
    </row>
    <row r="52" spans="1:23" ht="18.75" x14ac:dyDescent="0.45">
      <c r="A52" s="14" t="s">
        <v>58</v>
      </c>
      <c r="H52" s="29"/>
      <c r="I52" s="29">
        <v>1709703</v>
      </c>
      <c r="J52" s="29">
        <v>12873047734</v>
      </c>
      <c r="L52" s="29">
        <v>0</v>
      </c>
      <c r="M52" s="29">
        <v>0</v>
      </c>
      <c r="O52" s="29">
        <v>1709703</v>
      </c>
      <c r="Q52" s="29">
        <v>7560</v>
      </c>
      <c r="S52" s="29">
        <v>12873047734</v>
      </c>
      <c r="U52" s="29">
        <v>12848448820</v>
      </c>
      <c r="W52" s="17">
        <v>4.5154499123690852E-3</v>
      </c>
    </row>
    <row r="53" spans="1:23" ht="18.75" x14ac:dyDescent="0.45">
      <c r="A53" s="14" t="s">
        <v>59</v>
      </c>
      <c r="C53" s="29">
        <v>6748598</v>
      </c>
      <c r="E53" s="29">
        <v>64361959320</v>
      </c>
      <c r="G53" s="29">
        <v>62455612168</v>
      </c>
      <c r="I53" s="29">
        <v>1794084</v>
      </c>
      <c r="J53" s="29">
        <v>16079900159</v>
      </c>
      <c r="L53" s="29">
        <v>0</v>
      </c>
      <c r="M53" s="29">
        <v>0</v>
      </c>
      <c r="O53" s="29">
        <v>8542682</v>
      </c>
      <c r="Q53" s="29">
        <v>8760</v>
      </c>
      <c r="S53" s="29">
        <v>80441859479</v>
      </c>
      <c r="U53" s="29">
        <v>74388632649</v>
      </c>
      <c r="W53" s="17">
        <v>2.6143089292874119E-2</v>
      </c>
    </row>
    <row r="54" spans="1:23" ht="18.75" x14ac:dyDescent="0.45">
      <c r="A54" s="14" t="s">
        <v>60</v>
      </c>
      <c r="H54" s="29"/>
      <c r="I54" s="29">
        <v>1855133</v>
      </c>
      <c r="J54" s="29">
        <v>9177733328</v>
      </c>
      <c r="L54" s="29">
        <v>0</v>
      </c>
      <c r="M54" s="29">
        <v>0</v>
      </c>
      <c r="O54" s="29">
        <v>1855133</v>
      </c>
      <c r="Q54" s="29">
        <v>5204</v>
      </c>
      <c r="S54" s="29">
        <v>9177733328</v>
      </c>
      <c r="U54" s="29">
        <v>9596670165</v>
      </c>
      <c r="W54" s="17">
        <v>3.3726470846917583E-3</v>
      </c>
    </row>
    <row r="55" spans="1:23" ht="18.75" x14ac:dyDescent="0.45">
      <c r="A55" s="14" t="s">
        <v>61</v>
      </c>
      <c r="H55" s="29"/>
      <c r="I55" s="29">
        <v>2786533</v>
      </c>
      <c r="J55" s="29">
        <v>19095110301</v>
      </c>
      <c r="L55" s="29">
        <v>0</v>
      </c>
      <c r="M55" s="29">
        <v>0</v>
      </c>
      <c r="O55" s="29">
        <v>2786533</v>
      </c>
      <c r="Q55" s="29">
        <v>6800</v>
      </c>
      <c r="S55" s="29">
        <v>19095110301</v>
      </c>
      <c r="U55" s="29">
        <v>18835681275</v>
      </c>
      <c r="W55" s="17">
        <v>6.6195987199807954E-3</v>
      </c>
    </row>
    <row r="56" spans="1:23" ht="18.75" x14ac:dyDescent="0.45">
      <c r="A56" s="14" t="s">
        <v>62</v>
      </c>
      <c r="C56" s="29">
        <v>1300000</v>
      </c>
      <c r="E56" s="29">
        <v>17047695446</v>
      </c>
      <c r="G56" s="29">
        <v>13090644450</v>
      </c>
      <c r="I56" s="29">
        <v>0</v>
      </c>
      <c r="J56" s="29">
        <v>0</v>
      </c>
      <c r="L56" s="29">
        <v>400000</v>
      </c>
      <c r="M56" s="29">
        <v>3772808707</v>
      </c>
      <c r="O56" s="29">
        <v>900000</v>
      </c>
      <c r="Q56" s="29">
        <v>8290</v>
      </c>
      <c r="S56" s="29">
        <v>11802250693</v>
      </c>
      <c r="U56" s="29">
        <v>7416607050</v>
      </c>
      <c r="W56" s="17">
        <v>2.6064872206105296E-3</v>
      </c>
    </row>
    <row r="57" spans="1:23" ht="18.75" x14ac:dyDescent="0.45">
      <c r="A57" s="14" t="s">
        <v>63</v>
      </c>
      <c r="C57" s="29">
        <v>28265468</v>
      </c>
      <c r="E57" s="29">
        <v>28818509780</v>
      </c>
      <c r="G57" s="29">
        <v>208200907529</v>
      </c>
      <c r="I57" s="29">
        <v>0</v>
      </c>
      <c r="J57" s="29">
        <v>0</v>
      </c>
      <c r="L57" s="29">
        <v>1400000</v>
      </c>
      <c r="M57" s="29">
        <v>10024000257</v>
      </c>
      <c r="O57" s="29">
        <v>26865468</v>
      </c>
      <c r="Q57" s="29">
        <v>7000</v>
      </c>
      <c r="S57" s="29">
        <v>27391117398</v>
      </c>
      <c r="U57" s="29">
        <v>186939329258</v>
      </c>
      <c r="W57" s="17">
        <v>6.5697827787772722E-2</v>
      </c>
    </row>
    <row r="58" spans="1:23" ht="18.75" x14ac:dyDescent="0.45">
      <c r="A58" s="14" t="s">
        <v>64</v>
      </c>
      <c r="C58" s="29">
        <v>7541555</v>
      </c>
      <c r="E58" s="29">
        <v>104184135699</v>
      </c>
      <c r="G58" s="29">
        <v>95657671861</v>
      </c>
      <c r="N58" s="29"/>
      <c r="O58" s="29">
        <v>7541555</v>
      </c>
      <c r="Q58" s="29">
        <v>11450</v>
      </c>
      <c r="S58" s="29">
        <v>104184135699</v>
      </c>
      <c r="U58" s="29">
        <v>85837017462</v>
      </c>
      <c r="W58" s="17">
        <v>3.016650168489456E-2</v>
      </c>
    </row>
    <row r="59" spans="1:23" ht="18.75" x14ac:dyDescent="0.45">
      <c r="A59" s="14" t="s">
        <v>65</v>
      </c>
      <c r="C59" s="29">
        <v>20042105</v>
      </c>
      <c r="E59" s="29">
        <v>136020009925</v>
      </c>
      <c r="G59" s="29">
        <v>172133462666</v>
      </c>
      <c r="N59" s="29"/>
      <c r="O59" s="29">
        <v>20042105</v>
      </c>
      <c r="Q59" s="29">
        <v>8340</v>
      </c>
      <c r="S59" s="29">
        <v>136020009925</v>
      </c>
      <c r="U59" s="29">
        <v>166156606324</v>
      </c>
      <c r="W59" s="17">
        <v>5.8393962102053214E-2</v>
      </c>
    </row>
    <row r="60" spans="1:23" ht="18.75" x14ac:dyDescent="0.45">
      <c r="A60" s="14" t="s">
        <v>66</v>
      </c>
      <c r="C60" s="29">
        <v>5650000</v>
      </c>
      <c r="E60" s="29">
        <v>79083952061</v>
      </c>
      <c r="G60" s="29">
        <v>66722624100</v>
      </c>
      <c r="N60" s="29"/>
      <c r="O60" s="29">
        <v>5650000</v>
      </c>
      <c r="Q60" s="29">
        <v>10700</v>
      </c>
      <c r="S60" s="29">
        <v>79083952061</v>
      </c>
      <c r="U60" s="29">
        <v>60095292750</v>
      </c>
      <c r="W60" s="17">
        <v>2.1119847865166807E-2</v>
      </c>
    </row>
    <row r="61" spans="1:23" ht="18.75" x14ac:dyDescent="0.45">
      <c r="A61" s="14" t="s">
        <v>67</v>
      </c>
      <c r="C61" s="29">
        <v>10800000</v>
      </c>
      <c r="E61" s="29">
        <v>65055973061</v>
      </c>
      <c r="G61" s="29">
        <v>49137481980</v>
      </c>
      <c r="N61" s="29"/>
      <c r="O61" s="29">
        <v>10800000</v>
      </c>
      <c r="Q61" s="29">
        <v>4213</v>
      </c>
      <c r="S61" s="29">
        <v>65055973061</v>
      </c>
      <c r="U61" s="29">
        <v>45229672620</v>
      </c>
      <c r="W61" s="17">
        <v>1.5895484671313138E-2</v>
      </c>
    </row>
    <row r="62" spans="1:23" ht="18.75" x14ac:dyDescent="0.45">
      <c r="A62" s="14" t="s">
        <v>68</v>
      </c>
      <c r="C62" s="29">
        <v>980000</v>
      </c>
      <c r="E62" s="29">
        <v>7327393446</v>
      </c>
      <c r="G62" s="29">
        <v>7618001580</v>
      </c>
      <c r="I62" s="29">
        <v>0</v>
      </c>
      <c r="J62" s="29">
        <v>0</v>
      </c>
      <c r="L62" s="29">
        <v>469453</v>
      </c>
      <c r="M62" s="29">
        <v>3513692933</v>
      </c>
      <c r="O62" s="29">
        <v>510547</v>
      </c>
      <c r="Q62" s="29">
        <v>6740</v>
      </c>
      <c r="S62" s="29">
        <v>3817325246</v>
      </c>
      <c r="U62" s="29">
        <v>3420612314</v>
      </c>
      <c r="W62" s="17">
        <v>1.2021376113089356E-3</v>
      </c>
    </row>
    <row r="63" spans="1:23" ht="18.75" x14ac:dyDescent="0.45">
      <c r="A63" s="14" t="s">
        <v>69</v>
      </c>
      <c r="C63" s="29">
        <v>3725173</v>
      </c>
      <c r="E63" s="29">
        <v>27601929167</v>
      </c>
      <c r="G63" s="29">
        <v>25291546147</v>
      </c>
      <c r="N63" s="29"/>
      <c r="O63" s="29">
        <v>3725173</v>
      </c>
      <c r="Q63" s="29">
        <v>6800</v>
      </c>
      <c r="S63" s="29">
        <v>27601929167</v>
      </c>
      <c r="U63" s="29">
        <v>25180455900</v>
      </c>
      <c r="W63" s="17">
        <v>8.8494018990121649E-3</v>
      </c>
    </row>
    <row r="64" spans="1:23" ht="18.75" x14ac:dyDescent="0.45">
      <c r="A64" s="14" t="s">
        <v>70</v>
      </c>
      <c r="C64" s="29">
        <v>447572</v>
      </c>
      <c r="E64" s="29">
        <v>27845808469</v>
      </c>
      <c r="G64" s="29">
        <v>26151747881</v>
      </c>
      <c r="N64" s="29"/>
      <c r="O64" s="29">
        <v>447572</v>
      </c>
      <c r="Q64" s="29">
        <v>56510</v>
      </c>
      <c r="S64" s="29">
        <v>27845808469</v>
      </c>
      <c r="U64" s="29">
        <v>25141804572</v>
      </c>
      <c r="W64" s="17">
        <v>8.8358183031963904E-3</v>
      </c>
    </row>
    <row r="65" spans="1:23" ht="18.75" x14ac:dyDescent="0.45">
      <c r="A65" s="14" t="s">
        <v>71</v>
      </c>
      <c r="C65" s="29">
        <v>630116</v>
      </c>
      <c r="E65" s="29">
        <v>18241492430</v>
      </c>
      <c r="G65" s="29">
        <v>25248846103</v>
      </c>
      <c r="N65" s="29"/>
      <c r="O65" s="29">
        <v>630116</v>
      </c>
      <c r="Q65" s="29">
        <v>42820</v>
      </c>
      <c r="S65" s="29">
        <v>18241492430</v>
      </c>
      <c r="U65" s="29">
        <v>26821026796</v>
      </c>
      <c r="W65" s="17">
        <v>9.4259629930679122E-3</v>
      </c>
    </row>
    <row r="66" spans="1:23" ht="18.75" x14ac:dyDescent="0.45">
      <c r="A66" s="14" t="s">
        <v>72</v>
      </c>
      <c r="C66" s="29">
        <v>306932</v>
      </c>
      <c r="E66" s="29">
        <v>8967745471</v>
      </c>
      <c r="G66" s="29">
        <v>12097443170</v>
      </c>
      <c r="N66" s="29"/>
      <c r="O66" s="29">
        <v>876948</v>
      </c>
      <c r="Q66" s="29">
        <v>14170</v>
      </c>
      <c r="S66" s="29">
        <v>8967745471</v>
      </c>
      <c r="U66" s="29">
        <v>12352416359</v>
      </c>
      <c r="W66" s="17">
        <v>4.341124609452505E-3</v>
      </c>
    </row>
    <row r="67" spans="1:23" ht="18.75" x14ac:dyDescent="0.45">
      <c r="A67" s="14" t="s">
        <v>73</v>
      </c>
      <c r="C67" s="29">
        <v>1897609</v>
      </c>
      <c r="E67" s="29">
        <v>34844767619</v>
      </c>
      <c r="G67" s="29">
        <v>28370226126</v>
      </c>
      <c r="N67" s="29"/>
      <c r="O67" s="29">
        <v>1897609</v>
      </c>
      <c r="Q67" s="29">
        <v>14530</v>
      </c>
      <c r="S67" s="29">
        <v>34844767619</v>
      </c>
      <c r="U67" s="29">
        <v>27408203830</v>
      </c>
      <c r="W67" s="17">
        <v>9.6323200812942576E-3</v>
      </c>
    </row>
    <row r="68" spans="1:23" ht="18.75" x14ac:dyDescent="0.45">
      <c r="A68" s="14" t="s">
        <v>74</v>
      </c>
      <c r="C68" s="29">
        <v>1099665</v>
      </c>
      <c r="E68" s="29">
        <v>36363673826</v>
      </c>
      <c r="G68" s="29">
        <v>153627364931</v>
      </c>
      <c r="N68" s="29"/>
      <c r="O68" s="29">
        <v>1099665</v>
      </c>
      <c r="Q68" s="29">
        <v>132020</v>
      </c>
      <c r="S68" s="29">
        <v>36363673826</v>
      </c>
      <c r="U68" s="29">
        <v>144313965549</v>
      </c>
      <c r="W68" s="17">
        <v>5.0717599627864429E-2</v>
      </c>
    </row>
    <row r="69" spans="1:23" ht="18.75" x14ac:dyDescent="0.45">
      <c r="A69" s="14" t="s">
        <v>75</v>
      </c>
      <c r="C69" s="29">
        <v>787221</v>
      </c>
      <c r="E69" s="29">
        <v>71705434830</v>
      </c>
      <c r="G69" s="29">
        <v>132295711146</v>
      </c>
      <c r="N69" s="29"/>
      <c r="O69" s="29">
        <v>787221</v>
      </c>
      <c r="Q69" s="29">
        <v>161940</v>
      </c>
      <c r="S69" s="29">
        <v>71705434830</v>
      </c>
      <c r="U69" s="29">
        <v>126724047456</v>
      </c>
      <c r="W69" s="17">
        <v>4.4535811053668571E-2</v>
      </c>
    </row>
    <row r="70" spans="1:23" ht="18.75" x14ac:dyDescent="0.45">
      <c r="A70" s="14" t="s">
        <v>76</v>
      </c>
      <c r="C70" s="29">
        <v>914746</v>
      </c>
      <c r="E70" s="29">
        <v>14703933487</v>
      </c>
      <c r="G70" s="29">
        <v>16012830431</v>
      </c>
      <c r="N70" s="29"/>
      <c r="O70" s="29">
        <v>914746</v>
      </c>
      <c r="Q70" s="29">
        <v>17120</v>
      </c>
      <c r="S70" s="29">
        <v>14703933487</v>
      </c>
      <c r="U70" s="29">
        <v>15567271833</v>
      </c>
      <c r="W70" s="17">
        <v>5.4709511800931599E-3</v>
      </c>
    </row>
    <row r="71" spans="1:23" ht="18.75" x14ac:dyDescent="0.45">
      <c r="A71" s="14" t="s">
        <v>77</v>
      </c>
      <c r="C71" s="29">
        <v>5291577</v>
      </c>
      <c r="E71" s="29">
        <v>106854573971</v>
      </c>
      <c r="G71" s="29">
        <v>98731929033</v>
      </c>
      <c r="N71" s="29"/>
      <c r="O71" s="29">
        <v>5291577</v>
      </c>
      <c r="Q71" s="29">
        <v>16170</v>
      </c>
      <c r="S71" s="29">
        <v>106854573971</v>
      </c>
      <c r="U71" s="29">
        <v>85055689529</v>
      </c>
      <c r="W71" s="17">
        <v>2.9891912339828672E-2</v>
      </c>
    </row>
    <row r="72" spans="1:23" ht="37.5" x14ac:dyDescent="0.45">
      <c r="A72" s="14" t="s">
        <v>78</v>
      </c>
      <c r="C72" s="29">
        <v>8502170</v>
      </c>
      <c r="E72" s="29">
        <v>22635523238</v>
      </c>
      <c r="G72" s="29">
        <v>16911615759</v>
      </c>
      <c r="N72" s="29"/>
      <c r="O72" s="29">
        <v>8502170</v>
      </c>
      <c r="Q72" s="29">
        <v>1829</v>
      </c>
      <c r="S72" s="29">
        <v>22635523238</v>
      </c>
      <c r="U72" s="29">
        <v>15457943640</v>
      </c>
      <c r="W72" s="17">
        <v>5.4325289560241442E-3</v>
      </c>
    </row>
    <row r="73" spans="1:23" ht="56.25" x14ac:dyDescent="0.45">
      <c r="A73" s="14" t="s">
        <v>79</v>
      </c>
      <c r="C73" s="29">
        <v>0</v>
      </c>
      <c r="E73" s="29">
        <v>571</v>
      </c>
      <c r="G73" s="29">
        <v>571</v>
      </c>
      <c r="N73" s="29"/>
      <c r="O73" s="29">
        <v>0</v>
      </c>
      <c r="Q73" s="29">
        <v>6020</v>
      </c>
      <c r="S73" s="29">
        <v>571</v>
      </c>
      <c r="U73" s="29">
        <v>571</v>
      </c>
      <c r="W73" s="17">
        <v>2.0067184265460205E-10</v>
      </c>
    </row>
    <row r="74" spans="1:23" ht="18.75" x14ac:dyDescent="0.45">
      <c r="A74" s="14" t="s">
        <v>80</v>
      </c>
      <c r="C74" s="29">
        <v>4679563</v>
      </c>
      <c r="E74" s="29">
        <v>43899981924</v>
      </c>
      <c r="G74" s="29">
        <v>46145058433</v>
      </c>
      <c r="N74" s="29"/>
      <c r="O74" s="29">
        <v>4679563</v>
      </c>
      <c r="Q74" s="29">
        <v>9200</v>
      </c>
      <c r="S74" s="29">
        <v>43899981924</v>
      </c>
      <c r="U74" s="29">
        <v>42795820321</v>
      </c>
      <c r="W74" s="17">
        <v>1.5040133313012842E-2</v>
      </c>
    </row>
    <row r="75" spans="1:23" ht="18.75" x14ac:dyDescent="0.45">
      <c r="A75" s="18" t="s">
        <v>81</v>
      </c>
      <c r="C75" s="30">
        <f>SUM(C11:$C$74)</f>
        <v>406995003</v>
      </c>
      <c r="E75" s="30">
        <f>SUM(E11:$E$74)</f>
        <v>1864048145077</v>
      </c>
      <c r="G75" s="30">
        <f>SUM(G11:$G$74)</f>
        <v>2909872202938</v>
      </c>
      <c r="I75" s="30">
        <f>SUM(I11:$I$74)</f>
        <v>36962060</v>
      </c>
      <c r="J75" s="30">
        <f>SUM(J11:$J$74)</f>
        <v>156697693449</v>
      </c>
      <c r="L75" s="30">
        <f>SUM(L11:$L$74)</f>
        <v>15611610</v>
      </c>
      <c r="M75" s="30">
        <f>SUM(M11:$M$74)</f>
        <v>72146669811</v>
      </c>
      <c r="O75" s="30">
        <f>SUM(O11:$O$74)</f>
        <v>431344880</v>
      </c>
      <c r="Q75" s="30">
        <f>SUM(Q11:$Q$74)</f>
        <v>1267599</v>
      </c>
      <c r="S75" s="30">
        <f>SUM(S11:$S$74)</f>
        <v>1966289359405</v>
      </c>
      <c r="U75" s="30">
        <f>SUM(U11:$U$74)</f>
        <v>2850869626216</v>
      </c>
      <c r="W75" s="19">
        <f>SUM(W11:$W$74)</f>
        <v>1.0019076375845906</v>
      </c>
    </row>
    <row r="76" spans="1:23" ht="18.75" x14ac:dyDescent="0.45">
      <c r="C76" s="31"/>
      <c r="E76" s="31"/>
      <c r="G76" s="31"/>
      <c r="I76" s="31"/>
      <c r="J76" s="31"/>
      <c r="L76" s="31"/>
      <c r="M76" s="31"/>
      <c r="O76" s="31"/>
      <c r="Q76" s="31"/>
      <c r="S76" s="31"/>
      <c r="U76" s="31"/>
      <c r="W76" s="20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I18" sqref="I18"/>
    </sheetView>
  </sheetViews>
  <sheetFormatPr defaultRowHeight="18" x14ac:dyDescent="0.45"/>
  <cols>
    <col min="1" max="1" width="17" style="6" customWidth="1"/>
    <col min="2" max="2" width="1.42578125" style="6" customWidth="1"/>
    <col min="3" max="3" width="14.140625" style="6" customWidth="1"/>
    <col min="4" max="4" width="1.42578125" style="6" customWidth="1"/>
    <col min="5" max="5" width="14.140625" style="6" customWidth="1"/>
    <col min="6" max="6" width="1.42578125" style="6" customWidth="1"/>
    <col min="7" max="7" width="14.140625" style="6" customWidth="1"/>
    <col min="8" max="8" width="1.42578125" style="6" customWidth="1"/>
    <col min="9" max="9" width="14.140625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4.140625" style="6" customWidth="1"/>
    <col min="14" max="14" width="1.42578125" style="6" customWidth="1"/>
    <col min="15" max="15" width="14.140625" style="6" customWidth="1"/>
    <col min="16" max="16" width="1.42578125" style="6" customWidth="1"/>
    <col min="17" max="17" width="14.140625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82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5</v>
      </c>
      <c r="D7" s="9"/>
      <c r="E7" s="9"/>
      <c r="F7" s="9"/>
      <c r="G7" s="9"/>
      <c r="H7" s="9"/>
      <c r="I7" s="9"/>
      <c r="K7" s="8" t="s">
        <v>7</v>
      </c>
      <c r="L7" s="9"/>
      <c r="M7" s="9"/>
      <c r="N7" s="9"/>
      <c r="O7" s="9"/>
      <c r="P7" s="9"/>
      <c r="Q7" s="9"/>
    </row>
    <row r="8" spans="1:17" ht="21" x14ac:dyDescent="0.45">
      <c r="A8" s="32" t="s">
        <v>83</v>
      </c>
      <c r="C8" s="32" t="s">
        <v>84</v>
      </c>
      <c r="E8" s="32" t="s">
        <v>85</v>
      </c>
      <c r="G8" s="32" t="s">
        <v>86</v>
      </c>
      <c r="I8" s="32" t="s">
        <v>87</v>
      </c>
      <c r="K8" s="32" t="s">
        <v>84</v>
      </c>
      <c r="M8" s="32" t="s">
        <v>85</v>
      </c>
      <c r="O8" s="32" t="s">
        <v>86</v>
      </c>
      <c r="Q8" s="32" t="s">
        <v>87</v>
      </c>
    </row>
    <row r="9" spans="1:17" ht="18.75" x14ac:dyDescent="0.45">
      <c r="A9" s="18" t="s">
        <v>81</v>
      </c>
      <c r="C9" s="18">
        <f>SUM($C$8)</f>
        <v>0</v>
      </c>
      <c r="E9" s="18">
        <f>SUM($E$8)</f>
        <v>0</v>
      </c>
      <c r="I9" s="18">
        <f>SUM($I$8)</f>
        <v>0</v>
      </c>
      <c r="K9" s="18">
        <f>SUM($K$8)</f>
        <v>0</v>
      </c>
      <c r="M9" s="18">
        <f>SUM($M$8)</f>
        <v>0</v>
      </c>
      <c r="Q9" s="18">
        <f>SUM($Q$8)</f>
        <v>0</v>
      </c>
    </row>
    <row r="10" spans="1:17" ht="18.75" x14ac:dyDescent="0.45">
      <c r="C10" s="20"/>
      <c r="E10" s="20"/>
      <c r="I10" s="20"/>
      <c r="K10" s="20"/>
      <c r="M10" s="20"/>
      <c r="Q10" s="20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Q24" sqref="A1:XFD1048576"/>
    </sheetView>
  </sheetViews>
  <sheetFormatPr defaultRowHeight="18" x14ac:dyDescent="0.45"/>
  <cols>
    <col min="1" max="1" width="17" style="6" customWidth="1"/>
    <col min="2" max="2" width="1.42578125" style="6" customWidth="1"/>
    <col min="3" max="3" width="8.5703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7.140625" style="6" customWidth="1"/>
    <col min="12" max="12" width="1.42578125" style="6" customWidth="1"/>
    <col min="13" max="13" width="7.140625" style="6" customWidth="1"/>
    <col min="14" max="14" width="1.42578125" style="6" customWidth="1"/>
    <col min="15" max="15" width="11.42578125" style="6" customWidth="1"/>
    <col min="16" max="16" width="1.42578125" style="6" customWidth="1"/>
    <col min="17" max="17" width="18.42578125" style="6" customWidth="1"/>
    <col min="18" max="18" width="1.42578125" style="6" customWidth="1"/>
    <col min="19" max="19" width="18.42578125" style="6" customWidth="1"/>
    <col min="20" max="20" width="1.42578125" style="6" customWidth="1"/>
    <col min="21" max="21" width="11.42578125" style="6" customWidth="1"/>
    <col min="22" max="22" width="18.42578125" style="6" customWidth="1"/>
    <col min="23" max="23" width="1.42578125" style="6" customWidth="1"/>
    <col min="24" max="24" width="11.42578125" style="6" customWidth="1"/>
    <col min="25" max="25" width="18.42578125" style="6" customWidth="1"/>
    <col min="26" max="26" width="1.42578125" style="6" customWidth="1"/>
    <col min="27" max="27" width="11.42578125" style="6" customWidth="1"/>
    <col min="28" max="28" width="1.42578125" style="6" customWidth="1"/>
    <col min="29" max="29" width="11.42578125" style="6" customWidth="1"/>
    <col min="30" max="30" width="1.42578125" style="6" customWidth="1"/>
    <col min="31" max="31" width="18.42578125" style="6" customWidth="1"/>
    <col min="32" max="32" width="1.42578125" style="6" customWidth="1"/>
    <col min="33" max="33" width="18.42578125" style="6" customWidth="1"/>
    <col min="34" max="34" width="1.42578125" style="6" customWidth="1"/>
    <col min="35" max="35" width="8.5703125" style="6" customWidth="1"/>
    <col min="36" max="16384" width="9.140625" style="6"/>
  </cols>
  <sheetData>
    <row r="1" spans="1:35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5" spans="1:35" ht="21" x14ac:dyDescent="0.45">
      <c r="A5" s="7" t="s">
        <v>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7" spans="1:35" ht="21" x14ac:dyDescent="0.45">
      <c r="C7" s="8" t="s">
        <v>89</v>
      </c>
      <c r="D7" s="9"/>
      <c r="E7" s="9"/>
      <c r="F7" s="9"/>
      <c r="G7" s="9"/>
      <c r="H7" s="9"/>
      <c r="I7" s="9"/>
      <c r="J7" s="9"/>
      <c r="K7" s="9"/>
      <c r="L7" s="9"/>
      <c r="M7" s="9"/>
      <c r="O7" s="8" t="s">
        <v>5</v>
      </c>
      <c r="P7" s="9"/>
      <c r="Q7" s="9"/>
      <c r="R7" s="9"/>
      <c r="S7" s="9"/>
      <c r="U7" s="8" t="s">
        <v>6</v>
      </c>
      <c r="V7" s="9"/>
      <c r="W7" s="9"/>
      <c r="X7" s="9"/>
      <c r="Y7" s="9"/>
      <c r="AA7" s="8" t="s">
        <v>7</v>
      </c>
      <c r="AB7" s="9"/>
      <c r="AC7" s="9"/>
      <c r="AD7" s="9"/>
      <c r="AE7" s="9"/>
      <c r="AF7" s="9"/>
      <c r="AG7" s="9"/>
      <c r="AH7" s="9"/>
      <c r="AI7" s="9"/>
    </row>
    <row r="8" spans="1:35" ht="18.75" x14ac:dyDescent="0.45">
      <c r="A8" s="10" t="s">
        <v>90</v>
      </c>
      <c r="C8" s="11" t="s">
        <v>91</v>
      </c>
      <c r="E8" s="11" t="s">
        <v>92</v>
      </c>
      <c r="G8" s="11" t="s">
        <v>93</v>
      </c>
      <c r="I8" s="11" t="s">
        <v>94</v>
      </c>
      <c r="K8" s="11" t="s">
        <v>95</v>
      </c>
      <c r="M8" s="11" t="s">
        <v>87</v>
      </c>
      <c r="O8" s="10" t="s">
        <v>9</v>
      </c>
      <c r="Q8" s="10" t="s">
        <v>10</v>
      </c>
      <c r="S8" s="10" t="s">
        <v>11</v>
      </c>
      <c r="U8" s="10" t="s">
        <v>12</v>
      </c>
      <c r="V8" s="5"/>
      <c r="X8" s="10" t="s">
        <v>13</v>
      </c>
      <c r="Y8" s="5"/>
      <c r="AA8" s="10" t="s">
        <v>9</v>
      </c>
      <c r="AC8" s="11" t="s">
        <v>96</v>
      </c>
      <c r="AE8" s="10" t="s">
        <v>10</v>
      </c>
      <c r="AG8" s="10" t="s">
        <v>11</v>
      </c>
      <c r="AI8" s="11" t="s">
        <v>15</v>
      </c>
    </row>
    <row r="9" spans="1:35" ht="18.75" x14ac:dyDescent="0.45">
      <c r="A9" s="12"/>
      <c r="C9" s="12"/>
      <c r="E9" s="12"/>
      <c r="G9" s="12"/>
      <c r="I9" s="12"/>
      <c r="K9" s="12"/>
      <c r="M9" s="12"/>
      <c r="O9" s="12"/>
      <c r="Q9" s="12"/>
      <c r="S9" s="12"/>
      <c r="U9" s="13" t="s">
        <v>9</v>
      </c>
      <c r="V9" s="13" t="s">
        <v>10</v>
      </c>
      <c r="X9" s="13" t="s">
        <v>9</v>
      </c>
      <c r="Y9" s="13" t="s">
        <v>16</v>
      </c>
      <c r="AA9" s="12"/>
      <c r="AC9" s="12"/>
      <c r="AE9" s="12"/>
      <c r="AG9" s="12"/>
      <c r="AI9" s="12"/>
    </row>
    <row r="10" spans="1:35" ht="18.75" x14ac:dyDescent="0.45">
      <c r="A10" s="18" t="s">
        <v>81</v>
      </c>
      <c r="O10" s="18">
        <f>SUM($O$9)</f>
        <v>0</v>
      </c>
      <c r="Q10" s="18">
        <f>SUM($Q$9)</f>
        <v>0</v>
      </c>
      <c r="S10" s="18">
        <f>SUM($S$9)</f>
        <v>0</v>
      </c>
      <c r="U10" s="18">
        <f>SUM($U$9)</f>
        <v>0</v>
      </c>
      <c r="V10" s="18">
        <f>SUM($V$9)</f>
        <v>0</v>
      </c>
      <c r="X10" s="18">
        <f>SUM($X$9)</f>
        <v>0</v>
      </c>
      <c r="Y10" s="18">
        <f>SUM($Y$9)</f>
        <v>0</v>
      </c>
      <c r="AA10" s="18">
        <f>SUM($AA$9)</f>
        <v>0</v>
      </c>
      <c r="AC10" s="18">
        <f>SUM($AC$9)</f>
        <v>0</v>
      </c>
      <c r="AE10" s="18">
        <f>SUM($AE$9)</f>
        <v>0</v>
      </c>
      <c r="AG10" s="18">
        <f>SUM($AG$9)</f>
        <v>0</v>
      </c>
      <c r="AI10" s="19">
        <f>SUM($AI$9)</f>
        <v>0</v>
      </c>
    </row>
    <row r="11" spans="1:35" ht="18.75" x14ac:dyDescent="0.45">
      <c r="O11" s="20"/>
      <c r="Q11" s="20"/>
      <c r="S11" s="20"/>
      <c r="U11" s="20"/>
      <c r="V11" s="20"/>
      <c r="X11" s="20"/>
      <c r="Y11" s="20"/>
      <c r="AA11" s="20"/>
      <c r="AC11" s="20"/>
      <c r="AE11" s="20"/>
      <c r="AG11" s="20"/>
      <c r="AI11" s="20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C27" sqref="C27"/>
    </sheetView>
  </sheetViews>
  <sheetFormatPr defaultRowHeight="18" x14ac:dyDescent="0.45"/>
  <cols>
    <col min="1" max="1" width="28.4257812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4.140625" style="6" customWidth="1"/>
    <col min="8" max="8" width="1.42578125" style="6" customWidth="1"/>
    <col min="9" max="9" width="8.5703125" style="6" customWidth="1"/>
    <col min="10" max="10" width="1.42578125" style="6" customWidth="1"/>
    <col min="11" max="11" width="21.28515625" style="6" customWidth="1"/>
    <col min="12" max="12" width="1.42578125" style="6" customWidth="1"/>
    <col min="13" max="13" width="28.42578125" style="6" customWidth="1"/>
    <col min="14" max="16384" width="9.140625" style="6"/>
  </cols>
  <sheetData>
    <row r="1" spans="1:13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3" ht="21" x14ac:dyDescent="0.45">
      <c r="A5" s="7" t="s">
        <v>97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1" x14ac:dyDescent="0.45">
      <c r="A6" s="7" t="s">
        <v>98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8" spans="1:13" ht="21" x14ac:dyDescent="0.45">
      <c r="C8" s="8" t="s">
        <v>7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42" x14ac:dyDescent="0.45">
      <c r="A9" s="32" t="s">
        <v>99</v>
      </c>
      <c r="C9" s="32" t="s">
        <v>9</v>
      </c>
      <c r="E9" s="32" t="s">
        <v>100</v>
      </c>
      <c r="G9" s="32" t="s">
        <v>101</v>
      </c>
      <c r="I9" s="32" t="s">
        <v>102</v>
      </c>
      <c r="K9" s="33" t="s">
        <v>103</v>
      </c>
      <c r="M9" s="32" t="s">
        <v>104</v>
      </c>
    </row>
    <row r="10" spans="1:13" ht="18.75" x14ac:dyDescent="0.45">
      <c r="A10" s="18" t="s">
        <v>81</v>
      </c>
      <c r="K10" s="18">
        <f>SUM($K$9)</f>
        <v>0</v>
      </c>
    </row>
    <row r="11" spans="1:13" ht="18.75" x14ac:dyDescent="0.45">
      <c r="K11" s="20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G23" sqref="G23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23.28515625" style="6" bestFit="1" customWidth="1"/>
    <col min="4" max="4" width="1.42578125" style="6" customWidth="1"/>
    <col min="5" max="5" width="10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18.42578125" style="23" customWidth="1"/>
    <col min="12" max="12" width="1.42578125" style="23" customWidth="1"/>
    <col min="13" max="13" width="18.42578125" style="23" customWidth="1"/>
    <col min="14" max="14" width="1.42578125" style="23" customWidth="1"/>
    <col min="15" max="15" width="18.42578125" style="23" customWidth="1"/>
    <col min="16" max="16" width="1.42578125" style="23" customWidth="1"/>
    <col min="17" max="17" width="18.42578125" style="23" customWidth="1"/>
    <col min="18" max="18" width="1.42578125" style="6" customWidth="1"/>
    <col min="19" max="19" width="10.7109375" style="6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ht="21" x14ac:dyDescent="0.45">
      <c r="A5" s="7" t="s">
        <v>105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7" spans="1:19" ht="21" x14ac:dyDescent="0.45">
      <c r="C7" s="8" t="s">
        <v>106</v>
      </c>
      <c r="D7" s="9"/>
      <c r="E7" s="9"/>
      <c r="F7" s="9"/>
      <c r="G7" s="9"/>
      <c r="H7" s="9"/>
      <c r="I7" s="9"/>
      <c r="K7" s="35" t="s">
        <v>5</v>
      </c>
      <c r="M7" s="21" t="s">
        <v>6</v>
      </c>
      <c r="N7" s="22"/>
      <c r="O7" s="22"/>
      <c r="Q7" s="8" t="s">
        <v>7</v>
      </c>
      <c r="R7" s="9"/>
      <c r="S7" s="9"/>
    </row>
    <row r="8" spans="1:19" ht="63" x14ac:dyDescent="0.45">
      <c r="A8" s="32" t="s">
        <v>107</v>
      </c>
      <c r="C8" s="32" t="s">
        <v>108</v>
      </c>
      <c r="E8" s="32" t="s">
        <v>109</v>
      </c>
      <c r="G8" s="33" t="s">
        <v>110</v>
      </c>
      <c r="I8" s="33" t="s">
        <v>111</v>
      </c>
      <c r="K8" s="35" t="s">
        <v>112</v>
      </c>
      <c r="M8" s="35" t="s">
        <v>113</v>
      </c>
      <c r="O8" s="35" t="s">
        <v>114</v>
      </c>
      <c r="Q8" s="35" t="s">
        <v>112</v>
      </c>
      <c r="S8" s="33" t="s">
        <v>15</v>
      </c>
    </row>
    <row r="9" spans="1:19" ht="37.5" x14ac:dyDescent="0.45">
      <c r="A9" s="14" t="s">
        <v>115</v>
      </c>
      <c r="C9" s="16" t="s">
        <v>116</v>
      </c>
      <c r="E9" s="34" t="s">
        <v>117</v>
      </c>
      <c r="G9" s="16" t="s">
        <v>118</v>
      </c>
      <c r="I9" s="16" t="s">
        <v>119</v>
      </c>
      <c r="K9" s="29">
        <v>138839680963</v>
      </c>
      <c r="M9" s="29">
        <v>10059992111</v>
      </c>
      <c r="O9" s="29">
        <v>120786239538</v>
      </c>
      <c r="Q9" s="29">
        <v>28113433536</v>
      </c>
      <c r="S9" s="17">
        <v>9.8801655184182213E-3</v>
      </c>
    </row>
    <row r="10" spans="1:19" ht="18.75" x14ac:dyDescent="0.45">
      <c r="A10" s="14" t="s">
        <v>120</v>
      </c>
      <c r="C10" s="16" t="s">
        <v>121</v>
      </c>
      <c r="E10" s="34" t="s">
        <v>122</v>
      </c>
      <c r="G10" s="16" t="s">
        <v>123</v>
      </c>
      <c r="I10" s="16" t="s">
        <v>119</v>
      </c>
      <c r="K10" s="29">
        <v>119265613</v>
      </c>
      <c r="M10" s="29">
        <v>504368</v>
      </c>
      <c r="O10" s="29">
        <v>7200</v>
      </c>
      <c r="Q10" s="29">
        <v>119762781</v>
      </c>
      <c r="S10" s="17">
        <v>4.2089348414552651E-5</v>
      </c>
    </row>
    <row r="11" spans="1:19" ht="18.75" x14ac:dyDescent="0.45">
      <c r="A11" s="14" t="s">
        <v>124</v>
      </c>
      <c r="C11" s="16" t="s">
        <v>125</v>
      </c>
      <c r="E11" s="34" t="s">
        <v>117</v>
      </c>
      <c r="G11" s="16" t="s">
        <v>126</v>
      </c>
      <c r="I11" s="16" t="s">
        <v>119</v>
      </c>
      <c r="K11" s="29">
        <v>2296738</v>
      </c>
      <c r="M11" s="29">
        <v>0</v>
      </c>
      <c r="O11" s="29">
        <v>7200</v>
      </c>
      <c r="Q11" s="29">
        <v>2289538</v>
      </c>
      <c r="S11" s="17">
        <v>8.0463364148464499E-7</v>
      </c>
    </row>
    <row r="12" spans="1:19" ht="18.75" x14ac:dyDescent="0.45">
      <c r="A12" s="14" t="s">
        <v>124</v>
      </c>
      <c r="C12" s="16" t="s">
        <v>127</v>
      </c>
      <c r="E12" s="34" t="s">
        <v>117</v>
      </c>
      <c r="G12" s="16" t="s">
        <v>128</v>
      </c>
      <c r="I12" s="16" t="s">
        <v>119</v>
      </c>
      <c r="K12" s="29">
        <v>8419949</v>
      </c>
      <c r="M12" s="29">
        <v>0</v>
      </c>
      <c r="O12" s="29">
        <v>7200</v>
      </c>
      <c r="Q12" s="29">
        <v>8412749</v>
      </c>
      <c r="S12" s="17">
        <v>2.9565706543269016E-6</v>
      </c>
    </row>
    <row r="13" spans="1:19" ht="18.75" x14ac:dyDescent="0.45">
      <c r="A13" s="18" t="s">
        <v>81</v>
      </c>
      <c r="K13" s="30">
        <f>SUM(K9:$K$12)</f>
        <v>138969663263</v>
      </c>
      <c r="M13" s="30">
        <f>SUM(M9:$M$12)</f>
        <v>10060496479</v>
      </c>
      <c r="O13" s="30">
        <f>SUM(O9:$O$12)</f>
        <v>120786261138</v>
      </c>
      <c r="Q13" s="30">
        <f>SUM(Q9:$Q$12)</f>
        <v>28243898604</v>
      </c>
      <c r="S13" s="19">
        <f>SUM(S9:$S$12)</f>
        <v>9.9260160711285867E-3</v>
      </c>
    </row>
    <row r="14" spans="1:19" ht="18.75" x14ac:dyDescent="0.45">
      <c r="K14" s="31"/>
      <c r="M14" s="31"/>
      <c r="O14" s="31"/>
      <c r="Q14" s="31"/>
      <c r="S14" s="20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M29" sqref="A1:XFD1048576"/>
    </sheetView>
  </sheetViews>
  <sheetFormatPr defaultRowHeight="18" x14ac:dyDescent="0.45"/>
  <cols>
    <col min="1" max="1" width="17" style="6" customWidth="1"/>
    <col min="2" max="2" width="1.42578125" style="6" customWidth="1"/>
    <col min="3" max="3" width="11.42578125" style="6" customWidth="1"/>
    <col min="4" max="4" width="1.42578125" style="6" customWidth="1"/>
    <col min="5" max="5" width="7.140625" style="6" customWidth="1"/>
    <col min="6" max="6" width="1.42578125" style="6" customWidth="1"/>
    <col min="7" max="7" width="7.1406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11.42578125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1.42578125" style="6" customWidth="1"/>
    <col min="18" max="18" width="14.140625" style="6" customWidth="1"/>
    <col min="19" max="19" width="1.42578125" style="6" customWidth="1"/>
    <col min="20" max="20" width="11.42578125" style="6" customWidth="1"/>
    <col min="21" max="21" width="14.140625" style="6" customWidth="1"/>
    <col min="22" max="22" width="1.42578125" style="6" customWidth="1"/>
    <col min="23" max="23" width="11.42578125" style="6" customWidth="1"/>
    <col min="24" max="24" width="1.42578125" style="6" customWidth="1"/>
    <col min="25" max="25" width="17" style="6" customWidth="1"/>
    <col min="26" max="26" width="1.42578125" style="6" customWidth="1"/>
    <col min="27" max="27" width="17" style="6" customWidth="1"/>
    <col min="28" max="28" width="1.42578125" style="6" customWidth="1"/>
    <col min="29" max="29" width="8.5703125" style="6" customWidth="1"/>
    <col min="30" max="16384" width="9.140625" style="6"/>
  </cols>
  <sheetData>
    <row r="1" spans="1:2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5" spans="1:29" ht="21" x14ac:dyDescent="0.45">
      <c r="A5" s="7" t="s">
        <v>129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7" spans="1:29" ht="21" x14ac:dyDescent="0.45">
      <c r="K7" s="32" t="s">
        <v>5</v>
      </c>
      <c r="M7" s="8" t="s">
        <v>6</v>
      </c>
      <c r="N7" s="9"/>
      <c r="O7" s="9"/>
      <c r="P7" s="9"/>
      <c r="Q7" s="9"/>
      <c r="R7" s="9"/>
      <c r="S7" s="9"/>
      <c r="T7" s="9"/>
      <c r="U7" s="9"/>
      <c r="W7" s="8" t="s">
        <v>7</v>
      </c>
      <c r="X7" s="9"/>
      <c r="Y7" s="9"/>
      <c r="Z7" s="9"/>
      <c r="AA7" s="9"/>
      <c r="AB7" s="9"/>
      <c r="AC7" s="9"/>
    </row>
    <row r="8" spans="1:29" ht="18.75" x14ac:dyDescent="0.45">
      <c r="A8" s="10" t="s">
        <v>130</v>
      </c>
      <c r="C8" s="11" t="s">
        <v>94</v>
      </c>
      <c r="E8" s="11" t="s">
        <v>111</v>
      </c>
      <c r="G8" s="11" t="s">
        <v>131</v>
      </c>
      <c r="I8" s="11" t="s">
        <v>92</v>
      </c>
      <c r="K8" s="10" t="s">
        <v>9</v>
      </c>
      <c r="M8" s="10" t="s">
        <v>10</v>
      </c>
      <c r="O8" s="10" t="s">
        <v>11</v>
      </c>
      <c r="Q8" s="10" t="s">
        <v>12</v>
      </c>
      <c r="R8" s="5"/>
      <c r="T8" s="10" t="s">
        <v>13</v>
      </c>
      <c r="U8" s="5"/>
      <c r="W8" s="10" t="s">
        <v>9</v>
      </c>
      <c r="Y8" s="10" t="s">
        <v>10</v>
      </c>
      <c r="AA8" s="10" t="s">
        <v>11</v>
      </c>
      <c r="AC8" s="11" t="s">
        <v>15</v>
      </c>
    </row>
    <row r="9" spans="1:29" ht="18.75" x14ac:dyDescent="0.45">
      <c r="A9" s="12"/>
      <c r="C9" s="12"/>
      <c r="E9" s="12"/>
      <c r="G9" s="12"/>
      <c r="I9" s="12"/>
      <c r="K9" s="12"/>
      <c r="M9" s="12"/>
      <c r="O9" s="12"/>
      <c r="Q9" s="13" t="s">
        <v>9</v>
      </c>
      <c r="R9" s="13" t="s">
        <v>10</v>
      </c>
      <c r="T9" s="13" t="s">
        <v>9</v>
      </c>
      <c r="U9" s="13" t="s">
        <v>16</v>
      </c>
      <c r="W9" s="12"/>
      <c r="Y9" s="12"/>
      <c r="AA9" s="12"/>
      <c r="AC9" s="12"/>
    </row>
    <row r="10" spans="1:29" ht="18.75" x14ac:dyDescent="0.45">
      <c r="A10" s="18" t="s">
        <v>81</v>
      </c>
      <c r="K10" s="18">
        <f>SUM($K$9)</f>
        <v>0</v>
      </c>
      <c r="M10" s="18">
        <f>SUM($M$9)</f>
        <v>0</v>
      </c>
      <c r="O10" s="18">
        <f>SUM($O$9)</f>
        <v>0</v>
      </c>
      <c r="Q10" s="18">
        <f>SUM($Q$9)</f>
        <v>0</v>
      </c>
      <c r="R10" s="18">
        <f>SUM($R$9)</f>
        <v>0</v>
      </c>
      <c r="T10" s="18">
        <f>SUM($T$9)</f>
        <v>0</v>
      </c>
      <c r="U10" s="18">
        <f>SUM($U$9)</f>
        <v>0</v>
      </c>
      <c r="W10" s="18">
        <f>SUM($W$9)</f>
        <v>0</v>
      </c>
      <c r="Y10" s="18">
        <f>SUM($Y$9)</f>
        <v>0</v>
      </c>
      <c r="AA10" s="18">
        <f>SUM($AA$9)</f>
        <v>0</v>
      </c>
      <c r="AC10" s="19">
        <f>SUM($AC$9)</f>
        <v>0</v>
      </c>
    </row>
    <row r="11" spans="1:29" ht="18.75" x14ac:dyDescent="0.45">
      <c r="K11" s="20"/>
      <c r="M11" s="20"/>
      <c r="O11" s="20"/>
      <c r="Q11" s="20"/>
      <c r="R11" s="20"/>
      <c r="T11" s="20"/>
      <c r="U11" s="20"/>
      <c r="W11" s="20"/>
      <c r="Y11" s="20"/>
      <c r="AA11" s="20"/>
      <c r="AC11" s="20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J19" sqref="A1:XFD1048576"/>
    </sheetView>
  </sheetViews>
  <sheetFormatPr defaultRowHeight="18" x14ac:dyDescent="0.45"/>
  <cols>
    <col min="1" max="1" width="49.710937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21.285156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6384" width="9.140625" style="6"/>
  </cols>
  <sheetData>
    <row r="1" spans="1: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 ht="20.100000000000001" customHeight="1" x14ac:dyDescent="0.45">
      <c r="A2" s="4" t="s">
        <v>132</v>
      </c>
      <c r="B2" s="5"/>
      <c r="C2" s="5"/>
      <c r="D2" s="5"/>
      <c r="E2" s="5"/>
      <c r="F2" s="5"/>
      <c r="G2" s="5"/>
      <c r="H2" s="5"/>
      <c r="I2" s="5"/>
    </row>
    <row r="3" spans="1: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</row>
    <row r="5" spans="1:9" ht="21" x14ac:dyDescent="0.45">
      <c r="A5" s="7" t="s">
        <v>133</v>
      </c>
      <c r="B5" s="5"/>
      <c r="C5" s="5"/>
      <c r="D5" s="5"/>
      <c r="E5" s="5"/>
      <c r="F5" s="5"/>
      <c r="G5" s="5"/>
      <c r="H5" s="5"/>
      <c r="I5" s="5"/>
    </row>
    <row r="7" spans="1:9" ht="42" x14ac:dyDescent="0.45">
      <c r="A7" s="32" t="s">
        <v>134</v>
      </c>
      <c r="C7" s="32" t="s">
        <v>135</v>
      </c>
      <c r="E7" s="32" t="s">
        <v>112</v>
      </c>
      <c r="G7" s="33" t="s">
        <v>136</v>
      </c>
      <c r="I7" s="33" t="s">
        <v>137</v>
      </c>
    </row>
    <row r="8" spans="1:9" ht="21" x14ac:dyDescent="0.45">
      <c r="A8" s="36" t="s">
        <v>138</v>
      </c>
      <c r="C8" s="16" t="s">
        <v>139</v>
      </c>
      <c r="E8" s="15">
        <v>123663574081</v>
      </c>
      <c r="G8" s="17">
        <f>E8/124702252905</f>
        <v>0.99167072927871414</v>
      </c>
      <c r="I8" s="17">
        <f>E8/2845441554961</f>
        <v>4.3460240420469629E-2</v>
      </c>
    </row>
    <row r="9" spans="1:9" ht="21" x14ac:dyDescent="0.45">
      <c r="A9" s="36" t="s">
        <v>140</v>
      </c>
      <c r="C9" s="16" t="s">
        <v>141</v>
      </c>
      <c r="E9" s="15">
        <v>0</v>
      </c>
      <c r="G9" s="17">
        <f>E9/124702252905</f>
        <v>0</v>
      </c>
      <c r="I9" s="17">
        <f>E9/2845441554961</f>
        <v>0</v>
      </c>
    </row>
    <row r="10" spans="1:9" ht="21" x14ac:dyDescent="0.45">
      <c r="A10" s="36" t="s">
        <v>142</v>
      </c>
      <c r="C10" s="16" t="s">
        <v>143</v>
      </c>
      <c r="E10" s="15">
        <v>2208615</v>
      </c>
      <c r="G10" s="17">
        <f>E10/124702252905</f>
        <v>1.7711107446331025E-5</v>
      </c>
      <c r="I10" s="17">
        <f>E10/2845441554961</f>
        <v>7.7619411867704712E-7</v>
      </c>
    </row>
    <row r="11" spans="1:9" ht="21" x14ac:dyDescent="0.45">
      <c r="A11" s="36" t="s">
        <v>144</v>
      </c>
      <c r="C11" s="16" t="s">
        <v>145</v>
      </c>
      <c r="E11" s="15">
        <v>1036470209</v>
      </c>
      <c r="G11" s="17">
        <f>E11/124702252905</f>
        <v>8.3115596138395205E-3</v>
      </c>
      <c r="I11" s="17">
        <f>E11/2845441554961</f>
        <v>3.6425636899585029E-4</v>
      </c>
    </row>
    <row r="12" spans="1:9" ht="21" x14ac:dyDescent="0.45">
      <c r="A12" s="32" t="s">
        <v>81</v>
      </c>
      <c r="E12" s="18">
        <f>SUM(E8:$E$11)</f>
        <v>124702252905</v>
      </c>
      <c r="G12" s="19">
        <f>SUM(G8:$G$11)</f>
        <v>1</v>
      </c>
      <c r="I12" s="19">
        <f>SUM(I8:$I$11)</f>
        <v>4.3825272983584157E-2</v>
      </c>
    </row>
    <row r="13" spans="1:9" ht="18.75" x14ac:dyDescent="0.45">
      <c r="E13" s="20"/>
      <c r="G13" s="20"/>
      <c r="I13" s="20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61"/>
  <sheetViews>
    <sheetView rightToLeft="1" workbookViewId="0">
      <selection activeCell="Q52" sqref="Q52"/>
    </sheetView>
  </sheetViews>
  <sheetFormatPr defaultRowHeight="18" x14ac:dyDescent="0.45"/>
  <cols>
    <col min="1" max="1" width="17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2.710937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8.42578125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8.42578125" style="6" customWidth="1"/>
    <col min="14" max="14" width="1.42578125" style="6" customWidth="1"/>
    <col min="15" max="15" width="18.42578125" style="6" customWidth="1"/>
    <col min="16" max="16" width="1.42578125" style="6" customWidth="1"/>
    <col min="17" max="17" width="15.140625" style="6" bestFit="1" customWidth="1"/>
    <col min="18" max="18" width="1.42578125" style="6" customWidth="1"/>
    <col min="19" max="19" width="18.42578125" style="6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ht="21" x14ac:dyDescent="0.45">
      <c r="A5" s="7" t="s">
        <v>146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7" spans="1:19" ht="21" x14ac:dyDescent="0.45">
      <c r="C7" s="8" t="s">
        <v>147</v>
      </c>
      <c r="D7" s="9"/>
      <c r="E7" s="9"/>
      <c r="F7" s="9"/>
      <c r="G7" s="9"/>
      <c r="I7" s="8" t="s">
        <v>148</v>
      </c>
      <c r="J7" s="9"/>
      <c r="K7" s="9"/>
      <c r="L7" s="9"/>
      <c r="M7" s="9"/>
      <c r="O7" s="8" t="s">
        <v>7</v>
      </c>
      <c r="P7" s="9"/>
      <c r="Q7" s="9"/>
      <c r="R7" s="9"/>
      <c r="S7" s="9"/>
    </row>
    <row r="8" spans="1:19" ht="63" x14ac:dyDescent="0.45">
      <c r="A8" s="32" t="s">
        <v>83</v>
      </c>
      <c r="C8" s="33" t="s">
        <v>149</v>
      </c>
      <c r="E8" s="33" t="s">
        <v>150</v>
      </c>
      <c r="G8" s="33" t="s">
        <v>151</v>
      </c>
      <c r="I8" s="33" t="s">
        <v>152</v>
      </c>
      <c r="K8" s="33" t="s">
        <v>153</v>
      </c>
      <c r="M8" s="33" t="s">
        <v>154</v>
      </c>
      <c r="O8" s="33" t="s">
        <v>152</v>
      </c>
      <c r="Q8" s="33" t="s">
        <v>153</v>
      </c>
      <c r="S8" s="33" t="s">
        <v>154</v>
      </c>
    </row>
    <row r="9" spans="1:19" ht="18.75" x14ac:dyDescent="0.45">
      <c r="A9" s="34" t="s">
        <v>17</v>
      </c>
      <c r="C9" s="16" t="s">
        <v>155</v>
      </c>
      <c r="E9" s="15">
        <v>5727148</v>
      </c>
      <c r="G9" s="15">
        <v>125</v>
      </c>
      <c r="N9" s="16"/>
      <c r="O9" s="15">
        <v>715893500</v>
      </c>
      <c r="Q9" s="15">
        <v>0</v>
      </c>
      <c r="S9" s="15">
        <v>715893500</v>
      </c>
    </row>
    <row r="10" spans="1:19" ht="18.75" x14ac:dyDescent="0.45">
      <c r="A10" s="34" t="s">
        <v>21</v>
      </c>
      <c r="C10" s="16" t="s">
        <v>156</v>
      </c>
      <c r="E10" s="15">
        <v>5100000</v>
      </c>
      <c r="G10" s="15">
        <v>120</v>
      </c>
      <c r="N10" s="16"/>
      <c r="O10" s="15">
        <v>612000000</v>
      </c>
      <c r="Q10" s="15">
        <v>-50037736</v>
      </c>
      <c r="S10" s="15">
        <v>561962264</v>
      </c>
    </row>
    <row r="11" spans="1:19" ht="18.75" x14ac:dyDescent="0.45">
      <c r="A11" s="34" t="s">
        <v>22</v>
      </c>
      <c r="C11" s="16" t="s">
        <v>155</v>
      </c>
      <c r="E11" s="15">
        <v>37100000</v>
      </c>
      <c r="G11" s="15">
        <v>200</v>
      </c>
      <c r="N11" s="16"/>
      <c r="O11" s="15">
        <v>7420000000</v>
      </c>
      <c r="Q11" s="15">
        <v>0</v>
      </c>
      <c r="S11" s="15">
        <v>7420000000</v>
      </c>
    </row>
    <row r="12" spans="1:19" ht="18.75" x14ac:dyDescent="0.45">
      <c r="A12" s="34" t="s">
        <v>23</v>
      </c>
      <c r="C12" s="16" t="s">
        <v>157</v>
      </c>
      <c r="E12" s="15">
        <v>5655000</v>
      </c>
      <c r="G12" s="15">
        <v>3</v>
      </c>
      <c r="N12" s="16"/>
      <c r="O12" s="15">
        <v>16965000</v>
      </c>
      <c r="Q12" s="15">
        <v>0</v>
      </c>
      <c r="S12" s="15">
        <v>16965000</v>
      </c>
    </row>
    <row r="13" spans="1:19" ht="18.75" x14ac:dyDescent="0.45">
      <c r="A13" s="34" t="s">
        <v>24</v>
      </c>
      <c r="C13" s="16" t="s">
        <v>157</v>
      </c>
      <c r="E13" s="15">
        <v>64114487</v>
      </c>
      <c r="G13" s="15">
        <v>130</v>
      </c>
      <c r="N13" s="16"/>
      <c r="O13" s="15">
        <v>8334883310</v>
      </c>
      <c r="Q13" s="15">
        <v>0</v>
      </c>
      <c r="S13" s="15">
        <v>8334883310</v>
      </c>
    </row>
    <row r="14" spans="1:19" ht="18.75" x14ac:dyDescent="0.45">
      <c r="A14" s="34" t="s">
        <v>26</v>
      </c>
      <c r="C14" s="16" t="s">
        <v>158</v>
      </c>
      <c r="E14" s="15">
        <v>6000000</v>
      </c>
      <c r="G14" s="15">
        <v>19</v>
      </c>
      <c r="N14" s="16"/>
      <c r="O14" s="15">
        <v>114000000</v>
      </c>
      <c r="Q14" s="15">
        <v>0</v>
      </c>
      <c r="S14" s="15">
        <v>114000000</v>
      </c>
    </row>
    <row r="15" spans="1:19" ht="18.75" x14ac:dyDescent="0.45">
      <c r="A15" s="34" t="s">
        <v>27</v>
      </c>
      <c r="C15" s="16" t="s">
        <v>158</v>
      </c>
      <c r="E15" s="15">
        <v>4400000</v>
      </c>
      <c r="G15" s="15">
        <v>427</v>
      </c>
      <c r="N15" s="16"/>
      <c r="O15" s="15">
        <v>1878800000</v>
      </c>
      <c r="Q15" s="15">
        <v>0</v>
      </c>
      <c r="S15" s="15">
        <v>1878800000</v>
      </c>
    </row>
    <row r="16" spans="1:19" ht="37.5" x14ac:dyDescent="0.45">
      <c r="A16" s="34" t="s">
        <v>159</v>
      </c>
      <c r="C16" s="16" t="s">
        <v>160</v>
      </c>
      <c r="E16" s="15">
        <v>1404133</v>
      </c>
      <c r="G16" s="15">
        <v>33</v>
      </c>
      <c r="N16" s="16"/>
      <c r="O16" s="15">
        <v>46336389</v>
      </c>
      <c r="Q16" s="15">
        <v>0</v>
      </c>
      <c r="S16" s="15">
        <v>46336389</v>
      </c>
    </row>
    <row r="17" spans="1:19" ht="18.75" x14ac:dyDescent="0.45">
      <c r="A17" s="34" t="s">
        <v>161</v>
      </c>
      <c r="C17" s="16" t="s">
        <v>162</v>
      </c>
      <c r="E17" s="15">
        <v>70247</v>
      </c>
      <c r="G17" s="15">
        <v>29</v>
      </c>
      <c r="N17" s="16"/>
      <c r="O17" s="15">
        <v>2037163</v>
      </c>
      <c r="Q17" s="15">
        <v>0</v>
      </c>
      <c r="S17" s="15">
        <v>2037163</v>
      </c>
    </row>
    <row r="18" spans="1:19" ht="18.75" x14ac:dyDescent="0.45">
      <c r="A18" s="34" t="s">
        <v>163</v>
      </c>
      <c r="C18" s="16" t="s">
        <v>164</v>
      </c>
      <c r="E18" s="15">
        <v>41057</v>
      </c>
      <c r="G18" s="15">
        <v>4100</v>
      </c>
      <c r="N18" s="16"/>
      <c r="O18" s="15">
        <v>168333700</v>
      </c>
      <c r="Q18" s="15">
        <v>-4379596</v>
      </c>
      <c r="S18" s="15">
        <v>163954104</v>
      </c>
    </row>
    <row r="19" spans="1:19" ht="18.75" x14ac:dyDescent="0.45">
      <c r="A19" s="34" t="s">
        <v>165</v>
      </c>
      <c r="C19" s="16" t="s">
        <v>155</v>
      </c>
      <c r="E19" s="15">
        <v>8279</v>
      </c>
      <c r="G19" s="15">
        <v>2211</v>
      </c>
      <c r="N19" s="16"/>
      <c r="O19" s="15">
        <v>18304869</v>
      </c>
      <c r="Q19" s="15">
        <v>-1664079</v>
      </c>
      <c r="S19" s="15">
        <v>16640790</v>
      </c>
    </row>
    <row r="20" spans="1:19" ht="18.75" x14ac:dyDescent="0.45">
      <c r="A20" s="34" t="s">
        <v>166</v>
      </c>
      <c r="C20" s="16" t="s">
        <v>167</v>
      </c>
      <c r="E20" s="15">
        <v>2000000</v>
      </c>
      <c r="G20" s="15">
        <v>11</v>
      </c>
      <c r="N20" s="16"/>
      <c r="O20" s="15">
        <v>22000000</v>
      </c>
      <c r="Q20" s="15">
        <v>0</v>
      </c>
      <c r="S20" s="15">
        <v>22000000</v>
      </c>
    </row>
    <row r="21" spans="1:19" ht="18.75" x14ac:dyDescent="0.45">
      <c r="A21" s="34" t="s">
        <v>30</v>
      </c>
      <c r="C21" s="16" t="s">
        <v>156</v>
      </c>
      <c r="E21" s="15">
        <v>5221301</v>
      </c>
      <c r="G21" s="15">
        <v>61</v>
      </c>
      <c r="N21" s="16"/>
      <c r="O21" s="15">
        <v>318499361</v>
      </c>
      <c r="Q21" s="15">
        <v>0</v>
      </c>
      <c r="S21" s="15">
        <v>318499361</v>
      </c>
    </row>
    <row r="22" spans="1:19" ht="37.5" x14ac:dyDescent="0.45">
      <c r="A22" s="34" t="s">
        <v>31</v>
      </c>
      <c r="C22" s="16" t="s">
        <v>168</v>
      </c>
      <c r="E22" s="15">
        <v>1500000</v>
      </c>
      <c r="G22" s="15">
        <v>420</v>
      </c>
      <c r="N22" s="16"/>
      <c r="O22" s="15">
        <v>630000000</v>
      </c>
      <c r="Q22" s="15">
        <v>0</v>
      </c>
      <c r="S22" s="15">
        <v>630000000</v>
      </c>
    </row>
    <row r="23" spans="1:19" ht="18.75" x14ac:dyDescent="0.45">
      <c r="A23" s="34" t="s">
        <v>33</v>
      </c>
      <c r="C23" s="16" t="s">
        <v>169</v>
      </c>
      <c r="E23" s="15">
        <v>8682057</v>
      </c>
      <c r="G23" s="15">
        <v>350</v>
      </c>
      <c r="I23" s="15">
        <v>3038719950</v>
      </c>
      <c r="K23" s="15">
        <v>-408885257</v>
      </c>
      <c r="M23" s="15">
        <v>2629834693</v>
      </c>
      <c r="O23" s="15">
        <v>3038719950</v>
      </c>
      <c r="Q23" s="15">
        <v>-408885257</v>
      </c>
      <c r="S23" s="15">
        <v>2629834693</v>
      </c>
    </row>
    <row r="24" spans="1:19" ht="18.75" x14ac:dyDescent="0.45">
      <c r="A24" s="34" t="s">
        <v>34</v>
      </c>
      <c r="C24" s="16" t="s">
        <v>157</v>
      </c>
      <c r="E24" s="15">
        <v>1528378</v>
      </c>
      <c r="G24" s="15">
        <v>530</v>
      </c>
      <c r="N24" s="16"/>
      <c r="O24" s="15">
        <v>810040340</v>
      </c>
      <c r="Q24" s="15">
        <v>-51439380</v>
      </c>
      <c r="S24" s="15">
        <v>758600960</v>
      </c>
    </row>
    <row r="25" spans="1:19" ht="18.75" x14ac:dyDescent="0.45">
      <c r="A25" s="34" t="s">
        <v>39</v>
      </c>
      <c r="C25" s="16" t="s">
        <v>170</v>
      </c>
      <c r="E25" s="15">
        <v>5970000</v>
      </c>
      <c r="G25" s="15">
        <v>2350</v>
      </c>
      <c r="N25" s="16"/>
      <c r="O25" s="15">
        <v>14029500000</v>
      </c>
      <c r="Q25" s="15">
        <v>0</v>
      </c>
      <c r="S25" s="15">
        <v>14029500000</v>
      </c>
    </row>
    <row r="26" spans="1:19" ht="37.5" x14ac:dyDescent="0.45">
      <c r="A26" s="34" t="s">
        <v>40</v>
      </c>
      <c r="C26" s="16" t="s">
        <v>171</v>
      </c>
      <c r="E26" s="15">
        <v>344439</v>
      </c>
      <c r="G26" s="15">
        <v>4500</v>
      </c>
      <c r="N26" s="16"/>
      <c r="O26" s="15">
        <v>1549975500</v>
      </c>
      <c r="Q26" s="15">
        <v>-152221189</v>
      </c>
      <c r="S26" s="15">
        <v>1397754311</v>
      </c>
    </row>
    <row r="27" spans="1:19" ht="18.75" x14ac:dyDescent="0.45">
      <c r="A27" s="34" t="s">
        <v>42</v>
      </c>
      <c r="C27" s="16" t="s">
        <v>172</v>
      </c>
      <c r="E27" s="15">
        <v>831000</v>
      </c>
      <c r="G27" s="15">
        <v>2700</v>
      </c>
      <c r="N27" s="16"/>
      <c r="O27" s="15">
        <v>2243700000</v>
      </c>
      <c r="Q27" s="15">
        <v>0</v>
      </c>
      <c r="S27" s="15">
        <v>2243700000</v>
      </c>
    </row>
    <row r="28" spans="1:19" ht="37.5" x14ac:dyDescent="0.45">
      <c r="A28" s="34" t="s">
        <v>45</v>
      </c>
      <c r="C28" s="16" t="s">
        <v>173</v>
      </c>
      <c r="E28" s="15">
        <v>500000</v>
      </c>
      <c r="G28" s="15">
        <v>4200</v>
      </c>
      <c r="N28" s="16"/>
      <c r="O28" s="15">
        <v>2100000000</v>
      </c>
      <c r="Q28" s="15">
        <v>0</v>
      </c>
      <c r="S28" s="15">
        <v>2100000000</v>
      </c>
    </row>
    <row r="29" spans="1:19" ht="18.75" x14ac:dyDescent="0.45">
      <c r="A29" s="34" t="s">
        <v>174</v>
      </c>
      <c r="C29" s="16" t="s">
        <v>175</v>
      </c>
      <c r="E29" s="15">
        <v>3778</v>
      </c>
      <c r="G29" s="15">
        <v>1180</v>
      </c>
      <c r="N29" s="16"/>
      <c r="O29" s="15">
        <v>4458040</v>
      </c>
      <c r="Q29" s="15">
        <v>0</v>
      </c>
      <c r="S29" s="15">
        <v>4458040</v>
      </c>
    </row>
    <row r="30" spans="1:19" ht="37.5" x14ac:dyDescent="0.45">
      <c r="A30" s="34" t="s">
        <v>46</v>
      </c>
      <c r="C30" s="16" t="s">
        <v>176</v>
      </c>
      <c r="E30" s="15">
        <v>1100000</v>
      </c>
      <c r="G30" s="15">
        <v>150</v>
      </c>
      <c r="I30" s="15">
        <v>165000000</v>
      </c>
      <c r="K30" s="15">
        <v>-19879518</v>
      </c>
      <c r="M30" s="15">
        <v>145120482</v>
      </c>
      <c r="O30" s="15">
        <v>165000000</v>
      </c>
      <c r="Q30" s="15">
        <v>-19879518</v>
      </c>
      <c r="S30" s="15">
        <v>145120482</v>
      </c>
    </row>
    <row r="31" spans="1:19" ht="37.5" x14ac:dyDescent="0.45">
      <c r="A31" s="34" t="s">
        <v>47</v>
      </c>
      <c r="C31" s="16" t="s">
        <v>177</v>
      </c>
      <c r="E31" s="15">
        <v>3015000</v>
      </c>
      <c r="G31" s="15">
        <v>600</v>
      </c>
      <c r="N31" s="16"/>
      <c r="O31" s="15">
        <v>1809000000</v>
      </c>
      <c r="Q31" s="15">
        <v>0</v>
      </c>
      <c r="S31" s="15">
        <v>1809000000</v>
      </c>
    </row>
    <row r="32" spans="1:19" ht="37.5" x14ac:dyDescent="0.45">
      <c r="A32" s="34" t="s">
        <v>48</v>
      </c>
      <c r="C32" s="16" t="s">
        <v>178</v>
      </c>
      <c r="E32" s="15">
        <v>2222222</v>
      </c>
      <c r="G32" s="15">
        <v>200</v>
      </c>
      <c r="N32" s="16"/>
      <c r="O32" s="15">
        <v>444444400</v>
      </c>
      <c r="Q32" s="15">
        <v>-40152298</v>
      </c>
      <c r="S32" s="15">
        <v>404292102</v>
      </c>
    </row>
    <row r="33" spans="1:19" ht="18.75" x14ac:dyDescent="0.45">
      <c r="A33" s="34" t="s">
        <v>179</v>
      </c>
      <c r="C33" s="16" t="s">
        <v>156</v>
      </c>
      <c r="E33" s="15">
        <v>225581</v>
      </c>
      <c r="G33" s="15">
        <v>4327</v>
      </c>
      <c r="N33" s="16"/>
      <c r="O33" s="15">
        <v>976088987</v>
      </c>
      <c r="Q33" s="15">
        <v>-37912607</v>
      </c>
      <c r="S33" s="15">
        <v>938176380</v>
      </c>
    </row>
    <row r="34" spans="1:19" ht="37.5" x14ac:dyDescent="0.45">
      <c r="A34" s="34" t="s">
        <v>49</v>
      </c>
      <c r="C34" s="16" t="s">
        <v>180</v>
      </c>
      <c r="E34" s="15">
        <v>21292996</v>
      </c>
      <c r="G34" s="15">
        <v>110</v>
      </c>
      <c r="N34" s="16"/>
      <c r="O34" s="15">
        <v>2342229560</v>
      </c>
      <c r="Q34" s="15">
        <v>0</v>
      </c>
      <c r="S34" s="15">
        <v>2342229560</v>
      </c>
    </row>
    <row r="35" spans="1:19" ht="18.75" x14ac:dyDescent="0.45">
      <c r="A35" s="34" t="s">
        <v>51</v>
      </c>
      <c r="C35" s="16" t="s">
        <v>181</v>
      </c>
      <c r="E35" s="15">
        <v>2536000</v>
      </c>
      <c r="G35" s="15">
        <v>550</v>
      </c>
      <c r="N35" s="16"/>
      <c r="O35" s="15">
        <v>1394800000</v>
      </c>
      <c r="Q35" s="15">
        <v>-115649246</v>
      </c>
      <c r="S35" s="15">
        <v>1279150754</v>
      </c>
    </row>
    <row r="36" spans="1:19" ht="18.75" x14ac:dyDescent="0.45">
      <c r="A36" s="34" t="s">
        <v>52</v>
      </c>
      <c r="C36" s="16" t="s">
        <v>178</v>
      </c>
      <c r="E36" s="15">
        <v>633663</v>
      </c>
      <c r="G36" s="15">
        <v>750</v>
      </c>
      <c r="N36" s="16"/>
      <c r="O36" s="15">
        <v>475247250</v>
      </c>
      <c r="Q36" s="15">
        <v>-42935110</v>
      </c>
      <c r="S36" s="15">
        <v>432312140</v>
      </c>
    </row>
    <row r="37" spans="1:19" ht="18.75" x14ac:dyDescent="0.45">
      <c r="A37" s="34" t="s">
        <v>53</v>
      </c>
      <c r="C37" s="16" t="s">
        <v>182</v>
      </c>
      <c r="E37" s="15">
        <v>600000</v>
      </c>
      <c r="G37" s="15">
        <v>1256</v>
      </c>
      <c r="N37" s="16"/>
      <c r="O37" s="15">
        <v>753600000</v>
      </c>
      <c r="Q37" s="15">
        <v>0</v>
      </c>
      <c r="S37" s="15">
        <v>753600000</v>
      </c>
    </row>
    <row r="38" spans="1:19" ht="18.75" x14ac:dyDescent="0.45">
      <c r="A38" s="34" t="s">
        <v>183</v>
      </c>
      <c r="C38" s="16" t="s">
        <v>184</v>
      </c>
      <c r="E38" s="15">
        <v>394653</v>
      </c>
      <c r="G38" s="15">
        <v>550</v>
      </c>
      <c r="N38" s="16"/>
      <c r="O38" s="15">
        <v>217059150</v>
      </c>
      <c r="Q38" s="15">
        <v>0</v>
      </c>
      <c r="S38" s="15">
        <v>217059150</v>
      </c>
    </row>
    <row r="39" spans="1:19" ht="18.75" x14ac:dyDescent="0.45">
      <c r="A39" s="34" t="s">
        <v>55</v>
      </c>
      <c r="C39" s="16" t="s">
        <v>157</v>
      </c>
      <c r="E39" s="15">
        <v>2856444</v>
      </c>
      <c r="G39" s="15">
        <v>690</v>
      </c>
      <c r="N39" s="16"/>
      <c r="O39" s="15">
        <v>1970946360</v>
      </c>
      <c r="Q39" s="15">
        <v>0</v>
      </c>
      <c r="S39" s="15">
        <v>1970946360</v>
      </c>
    </row>
    <row r="40" spans="1:19" ht="18.75" x14ac:dyDescent="0.45">
      <c r="A40" s="34" t="s">
        <v>56</v>
      </c>
      <c r="C40" s="16" t="s">
        <v>155</v>
      </c>
      <c r="E40" s="15">
        <v>34769288</v>
      </c>
      <c r="G40" s="15">
        <v>500</v>
      </c>
      <c r="N40" s="16"/>
      <c r="O40" s="15">
        <v>17384644000</v>
      </c>
      <c r="Q40" s="15">
        <v>0</v>
      </c>
      <c r="S40" s="15">
        <v>17384644000</v>
      </c>
    </row>
    <row r="41" spans="1:19" ht="18.75" x14ac:dyDescent="0.45">
      <c r="A41" s="34" t="s">
        <v>57</v>
      </c>
      <c r="C41" s="16" t="s">
        <v>167</v>
      </c>
      <c r="E41" s="15">
        <v>164000</v>
      </c>
      <c r="G41" s="15">
        <v>6200</v>
      </c>
      <c r="N41" s="16"/>
      <c r="O41" s="15">
        <v>1016800000</v>
      </c>
      <c r="Q41" s="15">
        <v>0</v>
      </c>
      <c r="S41" s="15">
        <v>1016800000</v>
      </c>
    </row>
    <row r="42" spans="1:19" ht="18.75" x14ac:dyDescent="0.45">
      <c r="A42" s="34" t="s">
        <v>62</v>
      </c>
      <c r="C42" s="16" t="s">
        <v>181</v>
      </c>
      <c r="E42" s="15">
        <v>1300000</v>
      </c>
      <c r="G42" s="15">
        <v>11</v>
      </c>
      <c r="N42" s="16"/>
      <c r="O42" s="15">
        <v>14300000</v>
      </c>
      <c r="Q42" s="15">
        <v>0</v>
      </c>
      <c r="S42" s="15">
        <v>14300000</v>
      </c>
    </row>
    <row r="43" spans="1:19" ht="18.75" x14ac:dyDescent="0.45">
      <c r="A43" s="34" t="s">
        <v>63</v>
      </c>
      <c r="C43" s="16" t="s">
        <v>167</v>
      </c>
      <c r="E43" s="15">
        <v>28265468</v>
      </c>
      <c r="G43" s="15">
        <v>480</v>
      </c>
      <c r="N43" s="16"/>
      <c r="O43" s="15">
        <v>13567424640</v>
      </c>
      <c r="Q43" s="15">
        <v>0</v>
      </c>
      <c r="S43" s="15">
        <v>13567424640</v>
      </c>
    </row>
    <row r="44" spans="1:19" ht="18.75" x14ac:dyDescent="0.45">
      <c r="A44" s="34" t="s">
        <v>64</v>
      </c>
      <c r="C44" s="16" t="s">
        <v>185</v>
      </c>
      <c r="E44" s="15">
        <v>7541555</v>
      </c>
      <c r="G44" s="15">
        <v>350</v>
      </c>
      <c r="N44" s="16"/>
      <c r="O44" s="15">
        <v>2639544250</v>
      </c>
      <c r="Q44" s="15">
        <v>-134279955</v>
      </c>
      <c r="S44" s="15">
        <v>2505264295</v>
      </c>
    </row>
    <row r="45" spans="1:19" ht="18.75" x14ac:dyDescent="0.45">
      <c r="A45" s="34" t="s">
        <v>65</v>
      </c>
      <c r="C45" s="16" t="s">
        <v>186</v>
      </c>
      <c r="E45" s="15">
        <v>20042105</v>
      </c>
      <c r="G45" s="15">
        <v>900</v>
      </c>
      <c r="N45" s="16"/>
      <c r="O45" s="15">
        <v>18037894500</v>
      </c>
      <c r="Q45" s="15">
        <v>0</v>
      </c>
      <c r="S45" s="15">
        <v>18037894500</v>
      </c>
    </row>
    <row r="46" spans="1:19" ht="18.75" x14ac:dyDescent="0.45">
      <c r="A46" s="34" t="s">
        <v>66</v>
      </c>
      <c r="C46" s="16" t="s">
        <v>178</v>
      </c>
      <c r="E46" s="15">
        <v>5650000</v>
      </c>
      <c r="G46" s="15">
        <v>2000</v>
      </c>
      <c r="N46" s="16"/>
      <c r="O46" s="15">
        <v>11300000000</v>
      </c>
      <c r="Q46" s="15">
        <v>0</v>
      </c>
      <c r="S46" s="15">
        <v>11300000000</v>
      </c>
    </row>
    <row r="47" spans="1:19" ht="18.75" x14ac:dyDescent="0.45">
      <c r="A47" s="34" t="s">
        <v>67</v>
      </c>
      <c r="C47" s="16" t="s">
        <v>171</v>
      </c>
      <c r="E47" s="15">
        <v>10800000</v>
      </c>
      <c r="G47" s="15">
        <v>600</v>
      </c>
      <c r="N47" s="16"/>
      <c r="O47" s="15">
        <v>6480000000</v>
      </c>
      <c r="Q47" s="15">
        <v>0</v>
      </c>
      <c r="S47" s="15">
        <v>6480000000</v>
      </c>
    </row>
    <row r="48" spans="1:19" ht="18.75" x14ac:dyDescent="0.45">
      <c r="A48" s="34" t="s">
        <v>68</v>
      </c>
      <c r="C48" s="16" t="s">
        <v>187</v>
      </c>
      <c r="E48" s="15">
        <v>1200000</v>
      </c>
      <c r="G48" s="15">
        <v>11</v>
      </c>
      <c r="N48" s="16"/>
      <c r="O48" s="15">
        <v>13200000</v>
      </c>
      <c r="Q48" s="15">
        <v>0</v>
      </c>
      <c r="S48" s="15">
        <v>13200000</v>
      </c>
    </row>
    <row r="49" spans="1:19" ht="18.75" x14ac:dyDescent="0.45">
      <c r="A49" s="34" t="s">
        <v>69</v>
      </c>
      <c r="C49" s="16" t="s">
        <v>155</v>
      </c>
      <c r="E49" s="15">
        <v>3725173</v>
      </c>
      <c r="G49" s="15">
        <v>180</v>
      </c>
      <c r="N49" s="16"/>
      <c r="O49" s="15">
        <v>670531140</v>
      </c>
      <c r="Q49" s="15">
        <v>-60577580</v>
      </c>
      <c r="S49" s="15">
        <v>609953560</v>
      </c>
    </row>
    <row r="50" spans="1:19" ht="18.75" x14ac:dyDescent="0.45">
      <c r="A50" s="34" t="s">
        <v>70</v>
      </c>
      <c r="C50" s="16" t="s">
        <v>156</v>
      </c>
      <c r="E50" s="15">
        <v>447572</v>
      </c>
      <c r="G50" s="15">
        <v>7569</v>
      </c>
      <c r="N50" s="16"/>
      <c r="O50" s="15">
        <v>3387672468</v>
      </c>
      <c r="Q50" s="15">
        <v>-278934691</v>
      </c>
      <c r="S50" s="15">
        <v>3108737777</v>
      </c>
    </row>
    <row r="51" spans="1:19" ht="18.75" x14ac:dyDescent="0.45">
      <c r="A51" s="34" t="s">
        <v>72</v>
      </c>
      <c r="C51" s="16" t="s">
        <v>177</v>
      </c>
      <c r="E51" s="15">
        <v>276932</v>
      </c>
      <c r="G51" s="15">
        <v>500</v>
      </c>
      <c r="N51" s="16"/>
      <c r="O51" s="15">
        <v>138466000</v>
      </c>
      <c r="Q51" s="15">
        <v>-12273516</v>
      </c>
      <c r="S51" s="15">
        <v>126192484</v>
      </c>
    </row>
    <row r="52" spans="1:19" ht="18.75" x14ac:dyDescent="0.45">
      <c r="A52" s="34" t="s">
        <v>73</v>
      </c>
      <c r="C52" s="16" t="s">
        <v>188</v>
      </c>
      <c r="E52" s="15">
        <v>1897609</v>
      </c>
      <c r="G52" s="15">
        <v>1300</v>
      </c>
      <c r="N52" s="16"/>
      <c r="O52" s="15">
        <v>2466891700</v>
      </c>
      <c r="Q52" s="15">
        <v>0</v>
      </c>
      <c r="S52" s="15">
        <v>2466891700</v>
      </c>
    </row>
    <row r="53" spans="1:19" ht="18.75" x14ac:dyDescent="0.45">
      <c r="A53" s="34" t="s">
        <v>189</v>
      </c>
      <c r="C53" s="16" t="s">
        <v>168</v>
      </c>
      <c r="E53" s="15">
        <v>125000</v>
      </c>
      <c r="G53" s="15">
        <v>4500</v>
      </c>
      <c r="N53" s="16"/>
      <c r="O53" s="15">
        <v>562500000</v>
      </c>
      <c r="Q53" s="15">
        <v>0</v>
      </c>
      <c r="S53" s="15">
        <v>562500000</v>
      </c>
    </row>
    <row r="54" spans="1:19" ht="18.75" x14ac:dyDescent="0.45">
      <c r="A54" s="34" t="s">
        <v>74</v>
      </c>
      <c r="C54" s="16" t="s">
        <v>190</v>
      </c>
      <c r="E54" s="15">
        <v>1099665</v>
      </c>
      <c r="G54" s="15">
        <v>13200</v>
      </c>
      <c r="N54" s="16"/>
      <c r="O54" s="15">
        <v>14515578000</v>
      </c>
      <c r="Q54" s="15">
        <v>0</v>
      </c>
      <c r="S54" s="15">
        <v>14515578000</v>
      </c>
    </row>
    <row r="55" spans="1:19" ht="18.75" x14ac:dyDescent="0.45">
      <c r="A55" s="34" t="s">
        <v>76</v>
      </c>
      <c r="C55" s="16" t="s">
        <v>191</v>
      </c>
      <c r="E55" s="15">
        <v>914746</v>
      </c>
      <c r="G55" s="15">
        <v>2740</v>
      </c>
      <c r="N55" s="16"/>
      <c r="O55" s="15">
        <v>2506404040</v>
      </c>
      <c r="Q55" s="15">
        <v>0</v>
      </c>
      <c r="S55" s="15">
        <v>2506404040</v>
      </c>
    </row>
    <row r="56" spans="1:19" ht="18.75" x14ac:dyDescent="0.45">
      <c r="A56" s="34" t="s">
        <v>77</v>
      </c>
      <c r="C56" s="16" t="s">
        <v>192</v>
      </c>
      <c r="E56" s="15">
        <v>3314899</v>
      </c>
      <c r="G56" s="15">
        <v>1200</v>
      </c>
      <c r="N56" s="16"/>
      <c r="O56" s="15">
        <v>3977878800</v>
      </c>
      <c r="Q56" s="15">
        <v>-221279157</v>
      </c>
      <c r="S56" s="15">
        <v>3756599643</v>
      </c>
    </row>
    <row r="57" spans="1:19" ht="37.5" x14ac:dyDescent="0.45">
      <c r="A57" s="34" t="s">
        <v>78</v>
      </c>
      <c r="C57" s="16" t="s">
        <v>185</v>
      </c>
      <c r="E57" s="15">
        <v>8502170</v>
      </c>
      <c r="G57" s="15">
        <v>50</v>
      </c>
      <c r="N57" s="16"/>
      <c r="O57" s="15">
        <v>425108500</v>
      </c>
      <c r="Q57" s="15">
        <v>-49407283</v>
      </c>
      <c r="S57" s="15">
        <v>375701217</v>
      </c>
    </row>
    <row r="58" spans="1:19" ht="37.5" x14ac:dyDescent="0.45">
      <c r="A58" s="34" t="s">
        <v>193</v>
      </c>
      <c r="C58" s="16" t="s">
        <v>194</v>
      </c>
      <c r="E58" s="15">
        <v>1367223</v>
      </c>
      <c r="G58" s="15">
        <v>700</v>
      </c>
      <c r="N58" s="16"/>
      <c r="O58" s="15">
        <v>957056100</v>
      </c>
      <c r="Q58" s="15">
        <v>0</v>
      </c>
      <c r="S58" s="15">
        <v>957056100</v>
      </c>
    </row>
    <row r="59" spans="1:19" ht="18.75" x14ac:dyDescent="0.45">
      <c r="A59" s="34" t="s">
        <v>80</v>
      </c>
      <c r="C59" s="16" t="s">
        <v>177</v>
      </c>
      <c r="E59" s="15">
        <v>4679563</v>
      </c>
      <c r="G59" s="15">
        <v>2200</v>
      </c>
      <c r="N59" s="16"/>
      <c r="O59" s="15">
        <v>10295038600</v>
      </c>
      <c r="Q59" s="15">
        <v>0</v>
      </c>
      <c r="S59" s="15">
        <v>10295038600</v>
      </c>
    </row>
    <row r="60" spans="1:19" ht="18.75" x14ac:dyDescent="0.45">
      <c r="A60" s="18" t="s">
        <v>81</v>
      </c>
      <c r="I60" s="18">
        <f>SUM(I9:$I$59)</f>
        <v>3203719950</v>
      </c>
      <c r="K60" s="18">
        <f>SUM(K9:$K$59)</f>
        <v>-428764775</v>
      </c>
      <c r="M60" s="18">
        <f>SUM(M9:$M$59)</f>
        <v>2774955175</v>
      </c>
      <c r="O60" s="18">
        <f>SUM(O9:$O$59)</f>
        <v>164979795567</v>
      </c>
      <c r="Q60" s="18">
        <f>SUM(Q9:$Q$59)</f>
        <v>-1681908198</v>
      </c>
      <c r="S60" s="18">
        <f>SUM(S9:$S$59)</f>
        <v>163297887369</v>
      </c>
    </row>
    <row r="61" spans="1:19" ht="18.75" x14ac:dyDescent="0.45">
      <c r="I61" s="20"/>
      <c r="K61" s="20"/>
      <c r="M61" s="20"/>
      <c r="O61" s="20"/>
      <c r="Q61" s="20"/>
      <c r="S61" s="20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2023-10-31T09:47:40Z</dcterms:created>
  <dcterms:modified xsi:type="dcterms:W3CDTF">2023-10-31T09:51:55Z</dcterms:modified>
</cp:coreProperties>
</file>