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.yasini\Desktop\"/>
    </mc:Choice>
  </mc:AlternateContent>
  <xr:revisionPtr revIDLastSave="0" documentId="13_ncr:1_{FDAABE1E-8810-47F7-8155-A4D0EC8E7B30}" xr6:coauthVersionLast="45" xr6:coauthVersionMax="45" xr10:uidLastSave="{00000000-0000-0000-0000-000000000000}"/>
  <bookViews>
    <workbookView xWindow="-120" yWindow="-120" windowWidth="29040" windowHeight="15840" activeTab="15" xr2:uid="{00000000-000D-0000-FFFF-FFFF00000000}"/>
  </bookViews>
  <sheets>
    <sheet name="0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</sheets>
  <calcPr calcId="191029"/>
</workbook>
</file>

<file path=xl/calcChain.xml><?xml version="1.0" encoding="utf-8"?>
<calcChain xmlns="http://schemas.openxmlformats.org/spreadsheetml/2006/main">
  <c r="E10" i="16" l="1"/>
  <c r="C10" i="16"/>
  <c r="I10" i="15"/>
  <c r="E10" i="15"/>
  <c r="G9" i="15" s="1"/>
  <c r="G10" i="15" s="1"/>
  <c r="K9" i="15"/>
  <c r="K10" i="15" s="1"/>
  <c r="Q9" i="14"/>
  <c r="O9" i="14"/>
  <c r="M9" i="14"/>
  <c r="K9" i="14"/>
  <c r="I9" i="14"/>
  <c r="G9" i="14"/>
  <c r="E9" i="14"/>
  <c r="C9" i="14"/>
  <c r="U108" i="13"/>
  <c r="S108" i="13"/>
  <c r="Q108" i="13"/>
  <c r="O108" i="13"/>
  <c r="M108" i="13"/>
  <c r="K108" i="13"/>
  <c r="I108" i="13"/>
  <c r="G108" i="13"/>
  <c r="E108" i="13"/>
  <c r="C108" i="13"/>
  <c r="Q69" i="12"/>
  <c r="O69" i="12"/>
  <c r="M69" i="12"/>
  <c r="K69" i="12"/>
  <c r="I69" i="12"/>
  <c r="G69" i="12"/>
  <c r="E69" i="12"/>
  <c r="C69" i="12"/>
  <c r="Q72" i="11"/>
  <c r="O72" i="11"/>
  <c r="M72" i="11"/>
  <c r="K72" i="11"/>
  <c r="I72" i="11"/>
  <c r="G72" i="11"/>
  <c r="E72" i="11"/>
  <c r="C72" i="11"/>
  <c r="S10" i="10"/>
  <c r="Q10" i="10"/>
  <c r="O10" i="10"/>
  <c r="M10" i="10"/>
  <c r="K10" i="10"/>
  <c r="I10" i="10"/>
  <c r="S64" i="9"/>
  <c r="Q64" i="9"/>
  <c r="O64" i="9"/>
  <c r="M64" i="9"/>
  <c r="K64" i="9"/>
  <c r="I64" i="9"/>
  <c r="I12" i="8"/>
  <c r="E12" i="8"/>
  <c r="I11" i="8"/>
  <c r="G11" i="8"/>
  <c r="I10" i="8"/>
  <c r="G10" i="8"/>
  <c r="I9" i="8"/>
  <c r="G9" i="8"/>
  <c r="G12" i="8" s="1"/>
  <c r="I8" i="8"/>
  <c r="G8" i="8"/>
  <c r="AC10" i="7"/>
  <c r="AA10" i="7"/>
  <c r="Y10" i="7"/>
  <c r="W10" i="7"/>
  <c r="U10" i="7"/>
  <c r="T10" i="7"/>
  <c r="R10" i="7"/>
  <c r="Q10" i="7"/>
  <c r="O10" i="7"/>
  <c r="M10" i="7"/>
  <c r="K10" i="7"/>
  <c r="S13" i="6"/>
  <c r="Q13" i="6"/>
  <c r="O13" i="6"/>
  <c r="M13" i="6"/>
  <c r="K13" i="6"/>
  <c r="K10" i="5"/>
  <c r="AI10" i="4"/>
  <c r="AG10" i="4"/>
  <c r="AE10" i="4"/>
  <c r="AC10" i="4"/>
  <c r="AA10" i="4"/>
  <c r="Y10" i="4"/>
  <c r="X10" i="4"/>
  <c r="V10" i="4"/>
  <c r="U10" i="4"/>
  <c r="S10" i="4"/>
  <c r="Q10" i="4"/>
  <c r="O10" i="4"/>
  <c r="Q9" i="3"/>
  <c r="M9" i="3"/>
  <c r="K9" i="3"/>
  <c r="I9" i="3"/>
  <c r="E9" i="3"/>
  <c r="C9" i="3"/>
  <c r="W69" i="2"/>
  <c r="U69" i="2"/>
  <c r="S69" i="2"/>
  <c r="Q69" i="2"/>
  <c r="O69" i="2"/>
  <c r="M69" i="2"/>
  <c r="L69" i="2"/>
  <c r="J69" i="2"/>
  <c r="I69" i="2"/>
  <c r="G69" i="2"/>
  <c r="E69" i="2"/>
  <c r="C69" i="2"/>
</calcChain>
</file>

<file path=xl/sharedStrings.xml><?xml version="1.0" encoding="utf-8"?>
<sst xmlns="http://schemas.openxmlformats.org/spreadsheetml/2006/main" count="693" uniqueCount="267">
  <si>
    <t>‫صندوق سرمايه ‌گذاري مشترك بورسيران</t>
  </si>
  <si>
    <t>‫صورت وضعیت پورتفوی</t>
  </si>
  <si>
    <t>‫برای ماه منتهی به 1402/09/30</t>
  </si>
  <si>
    <t>‫1- سرمایه گذاری ها</t>
  </si>
  <si>
    <t>‫1-1- سرمایه گذاری در سهام و حق تقدم سهام</t>
  </si>
  <si>
    <t>‫1402/08/30</t>
  </si>
  <si>
    <t>‫تغییرات طی دوره</t>
  </si>
  <si>
    <t>‫1402/09/30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</si>
  <si>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</si>
  <si>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</si>
  <si>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</si>
  <si>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</si>
  <si>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</si>
  <si>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</si>
  <si>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</si>
  <si>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</si>
  <si>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</si>
  <si>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‫اقتصاد نوين</t>
  </si>
  <si>
    <t>‫انتقال داده هاي آسياتك</t>
  </si>
  <si>
    <t>‫ايران تاير</t>
  </si>
  <si>
    <t>‫ايران خودرو</t>
  </si>
  <si>
    <t>‫ايران خودرو ديزل</t>
  </si>
  <si>
    <t>‫بانك خاورميانه</t>
  </si>
  <si>
    <t>‫بانك صادرات</t>
  </si>
  <si>
    <t>‫بانك ملت</t>
  </si>
  <si>
    <t>‫بيمه آسيا</t>
  </si>
  <si>
    <t>‫بیمه کوثر</t>
  </si>
  <si>
    <t>‫حمل و نقل بین المللی خلیج فارس</t>
  </si>
  <si>
    <t>‫زامياد</t>
  </si>
  <si>
    <t>‫س. الماس حكمت ايرانيان</t>
  </si>
  <si>
    <t>‫سايپا</t>
  </si>
  <si>
    <t>‫سبحان_دارو</t>
  </si>
  <si>
    <t>‫سرمايه سبحان</t>
  </si>
  <si>
    <t>‫سرمايه گذاري البرز</t>
  </si>
  <si>
    <t>‫سرمايه گذاري تامين اجتماعي</t>
  </si>
  <si>
    <t>‫سرمايه گذاري سپه</t>
  </si>
  <si>
    <t>‫سرمايه گذاري غدير</t>
  </si>
  <si>
    <t>‫سيمان آبيك</t>
  </si>
  <si>
    <t>‫سيمان اردستان</t>
  </si>
  <si>
    <t>‫سيمان سپاهان</t>
  </si>
  <si>
    <t>‫سيمان فارس</t>
  </si>
  <si>
    <t>‫سيمان فارس و خوزستان</t>
  </si>
  <si>
    <t>‫شرکت سرمایه گذاری خوارزمی</t>
  </si>
  <si>
    <t>‫ص. معدني كيمياي زنجان گستران</t>
  </si>
  <si>
    <t>‫صنايع شيميايي كيمياگران امروز</t>
  </si>
  <si>
    <t>‫صنايع ماشين هاي اداري ايران</t>
  </si>
  <si>
    <t>‫صنايع پتروشيمي خليج فارس</t>
  </si>
  <si>
    <t>‫صنعتي بارز</t>
  </si>
  <si>
    <t>‫غلتك سازان سپاهان</t>
  </si>
  <si>
    <t>‫فولاد كاوه</t>
  </si>
  <si>
    <t>‫فولاد مباركه</t>
  </si>
  <si>
    <t>‫قند اصفهان</t>
  </si>
  <si>
    <t>‫قند قزوين</t>
  </si>
  <si>
    <t>‫قند مرودشت</t>
  </si>
  <si>
    <t>‫كربن</t>
  </si>
  <si>
    <t>‫كشاورزي و دامپروري فجر اصفهان</t>
  </si>
  <si>
    <t>‫كوير تاير</t>
  </si>
  <si>
    <t>‫مخابرات</t>
  </si>
  <si>
    <t>‫ملي مس</t>
  </si>
  <si>
    <t>‫مپنا</t>
  </si>
  <si>
    <t>‫نفت اصفهان</t>
  </si>
  <si>
    <t>‫نفت بندر عباس</t>
  </si>
  <si>
    <t>‫نفت تهران</t>
  </si>
  <si>
    <t>‫پارس توشه</t>
  </si>
  <si>
    <t>‫پارس دارو</t>
  </si>
  <si>
    <t>‫پارس فولاد سبزوار</t>
  </si>
  <si>
    <t>‫پتروشيمي اروميه</t>
  </si>
  <si>
    <t>‫پتروشيمي تندگويان</t>
  </si>
  <si>
    <t>‫پتروشيمي نوري</t>
  </si>
  <si>
    <t>‫پتروشيمی پردیس</t>
  </si>
  <si>
    <t>‫پتروشیمی تامین</t>
  </si>
  <si>
    <t>‫پخش البرز</t>
  </si>
  <si>
    <t>‫گ.س.وت.ص.پتروشيمي خليج فارس</t>
  </si>
  <si>
    <t>‫گروه توسعه مالي مهر آيندگان - (نماد قدیمی حذف شده)</t>
  </si>
  <si>
    <t>‫گروه توسعه ملي ايران</t>
  </si>
  <si>
    <t>‫جمع</t>
  </si>
  <si>
    <t>‫اطلاعات آماری مرتبط با اوراق اختیار فروش تبعی خریداری شده توسط صندوق سرمایه گذاری: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</si>
  <si>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</si>
  <si>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</si>
  <si>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</si>
  <si>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</si>
  <si>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</si>
  <si>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</si>
  <si>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</si>
  <si>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</si>
  <si>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</si>
  <si>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</si>
  <si>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</si>
  <si>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</si>
  <si>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</si>
  <si>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</si>
  <si>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</si>
  <si>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</si>
  <si>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</si>
  <si>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</si>
  <si>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</si>
  <si>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</si>
  <si>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</si>
  <si>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</si>
  <si>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</si>
  <si>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</si>
  <si>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</si>
  <si>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</si>
  <si>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</si>
  <si>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</si>
  <si>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</si>
  <si>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</si>
  <si>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</si>
  <si>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</si>
  <si>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خاورميانه</t>
  </si>
  <si>
    <t>‫1007/11/040/707073255</t>
  </si>
  <si>
    <t>‫جاري</t>
  </si>
  <si>
    <t>‫1398/11/23</t>
  </si>
  <si>
    <t>‫0</t>
  </si>
  <si>
    <t>‫سپرده بانکی نزد بانک شهر</t>
  </si>
  <si>
    <t>‫7001000291863</t>
  </si>
  <si>
    <t>‫کوتاه مدت</t>
  </si>
  <si>
    <t>‫1400/01/23</t>
  </si>
  <si>
    <t>‫سپرده بانکی نزد بانک ملت</t>
  </si>
  <si>
    <t>‫94/15585306</t>
  </si>
  <si>
    <t>‫1388/04/09</t>
  </si>
  <si>
    <t>‫9511009755</t>
  </si>
  <si>
    <t>‫1400/12/09</t>
  </si>
  <si>
    <t>‫4-1- سرمایه گذاری در گواهی سپرده بانکی</t>
  </si>
  <si>
    <t>‫گواهی سپرده بانکی</t>
  </si>
  <si>
    <t>‫نرخ شکست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</si>
  <si>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</si>
  <si>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</si>
  <si>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</si>
  <si>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</si>
  <si>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</si>
  <si>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</si>
  <si>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</si>
  <si>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</si>
  <si>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</si>
  <si>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</si>
  <si>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</si>
  <si>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</si>
  <si>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</si>
  <si>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</si>
  <si>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</si>
  <si>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</si>
  <si>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</si>
  <si>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</si>
  <si>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</si>
  <si>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</si>
  <si>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</si>
  <si>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</si>
  <si>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</si>
  <si>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‫1402/04/29</t>
  </si>
  <si>
    <t>‫1402/04/14</t>
  </si>
  <si>
    <t>‫1402/03/31</t>
  </si>
  <si>
    <t>‫1402/04/26</t>
  </si>
  <si>
    <t>‫تامين سرمايه بانك ملت</t>
  </si>
  <si>
    <t>‫1402/01/09</t>
  </si>
  <si>
    <t>‫تامين سرمايه كيميا</t>
  </si>
  <si>
    <t>‫1402/03/08</t>
  </si>
  <si>
    <t>‫داروسازي دانا</t>
  </si>
  <si>
    <t>‫1402/02/07</t>
  </si>
  <si>
    <t>‫داروسازي كاسپين</t>
  </si>
  <si>
    <t>‫ريل گردش ايرانيان</t>
  </si>
  <si>
    <t>‫1402/04/31</t>
  </si>
  <si>
    <t>‫1402/04/17</t>
  </si>
  <si>
    <t>‫1402/07/17</t>
  </si>
  <si>
    <t>‫1402/07/29</t>
  </si>
  <si>
    <t>‫1402/01/31</t>
  </si>
  <si>
    <t>‫سرمايه گذاري پتروشيـمي</t>
  </si>
  <si>
    <t>‫1402/05/11</t>
  </si>
  <si>
    <t>‫1402/04/04</t>
  </si>
  <si>
    <t>‫1402/09/18</t>
  </si>
  <si>
    <t>‫1402/04/12</t>
  </si>
  <si>
    <t>‫سيمرغ</t>
  </si>
  <si>
    <t>‫1402/01/30</t>
  </si>
  <si>
    <t>‫1402/07/27</t>
  </si>
  <si>
    <t>‫1402/04/25</t>
  </si>
  <si>
    <t>‫1402/04/28</t>
  </si>
  <si>
    <t>‫صنايع فروآلياژ ايران</t>
  </si>
  <si>
    <t>‫1402/04/22</t>
  </si>
  <si>
    <t>‫1402/07/30</t>
  </si>
  <si>
    <t>‫1402/04/15</t>
  </si>
  <si>
    <t>‫صنعتي سپاهان</t>
  </si>
  <si>
    <t>‫صنعتي مينو</t>
  </si>
  <si>
    <t>‫1402/03/23</t>
  </si>
  <si>
    <t>‫فولاد اميركبير</t>
  </si>
  <si>
    <t>‫1402/04/19</t>
  </si>
  <si>
    <t>‫1402/08/23</t>
  </si>
  <si>
    <t>‫1402/06/13</t>
  </si>
  <si>
    <t>‫1402/04/30</t>
  </si>
  <si>
    <t>‫نيرو محركه</t>
  </si>
  <si>
    <t>‫1402/03/17</t>
  </si>
  <si>
    <t>‫1402/03/22</t>
  </si>
  <si>
    <t>‫پتروشيمي شيراز</t>
  </si>
  <si>
    <t>‫1402/04/20</t>
  </si>
  <si>
    <t>‫1402/06/06</t>
  </si>
  <si>
    <t>‫1402/02/31</t>
  </si>
  <si>
    <t>‫گروه توسعه مالي مهرآيندگان</t>
  </si>
  <si>
    <t>‫1402/04/03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</si>
  <si>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</si>
  <si>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</si>
  <si>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</si>
  <si>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</si>
  <si>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‫كوتاه مدت-7001000291863-شهر</t>
  </si>
  <si>
    <t>‫1402/09/01</t>
  </si>
  <si>
    <t>‫-</t>
  </si>
  <si>
    <t>‫سود(زیان) حاصل از فروش اوراق بهادار</t>
  </si>
  <si>
    <t>‫ارزش دفتری</t>
  </si>
  <si>
    <t>‫سود و زیان ناشی از فروش</t>
  </si>
  <si>
    <t>‫آذرآب</t>
  </si>
  <si>
    <t>‫اختيارخ شپنا-4350-1401/08/29</t>
  </si>
  <si>
    <t>‫اختيارخ شپنا-5350-1401/08/29</t>
  </si>
  <si>
    <t>‫اعتلاء البرز</t>
  </si>
  <si>
    <t>‫باما</t>
  </si>
  <si>
    <t>‫بانک رسالت</t>
  </si>
  <si>
    <t>‫بانک سامان- (نماد قدیمی حذف شده)</t>
  </si>
  <si>
    <t>‫بيمه پارسيان</t>
  </si>
  <si>
    <t>‫بين المللي توسعه ص. معادن غدير</t>
  </si>
  <si>
    <t>‫تامين سرمايه كيميا- (نماد قدیمی حذف شده)</t>
  </si>
  <si>
    <t>‫تجلي توسعه معادن و فلزات</t>
  </si>
  <si>
    <t>‫توسعه ساختمان</t>
  </si>
  <si>
    <t>‫توسعه و عمران اميد</t>
  </si>
  <si>
    <t>‫داروپخش</t>
  </si>
  <si>
    <t>‫سرمايه گذاري توسعه صنعت وتجارت</t>
  </si>
  <si>
    <t>‫سرمايه گذاري شفادارو</t>
  </si>
  <si>
    <t>‫سيمان اردبيل</t>
  </si>
  <si>
    <t>‫سيمان هرمزگان</t>
  </si>
  <si>
    <t>‫صنايع پتروشيمي تخت جمشيد</t>
  </si>
  <si>
    <t>‫قند نيشابور</t>
  </si>
  <si>
    <t>‫كشت و دامداري فكا</t>
  </si>
  <si>
    <t>‫كشت وصنعت شريف آباد</t>
  </si>
  <si>
    <t>‫كيمياي زنجان گستران - (نماد قدیمی حذف شده)</t>
  </si>
  <si>
    <t>‫ليزينگ صنعت</t>
  </si>
  <si>
    <t>‫محور خودرو</t>
  </si>
  <si>
    <t>‫نفت تبريز</t>
  </si>
  <si>
    <t>‫پتروشيمي بوعلي سينا</t>
  </si>
  <si>
    <t>‫پلاسكوكار</t>
  </si>
  <si>
    <t>‫گروه بهمن</t>
  </si>
  <si>
    <t>‫گوشت مرغ ماهان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</si>
  <si>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</si>
  <si>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</si>
  <si>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</si>
  <si>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</si>
  <si>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</si>
  <si>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</si>
  <si>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</si>
  <si>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</si>
  <si>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</si>
  <si>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‫بيمه كوثر</t>
  </si>
  <si>
    <t>‫حمل و نقل بين المللي خليج فارس</t>
  </si>
  <si>
    <t>‫شركت سرمايه گذاري خوارزمي</t>
  </si>
  <si>
    <t>‫پتروشيمي تامين</t>
  </si>
  <si>
    <t>‫پتروشيمي خليج فارس</t>
  </si>
  <si>
    <t>‫پتروشيمي پرديس</t>
  </si>
  <si>
    <t>‫گروه پتروشيمي س.ايرانيان</t>
  </si>
  <si>
    <t>‫بانك رسالت</t>
  </si>
  <si>
    <t>‫بانك سامان</t>
  </si>
  <si>
    <t>‫صنعت و معدن</t>
  </si>
  <si>
    <t>‫كيمياي زنجان گستران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</si>
  <si>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</si>
  <si>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</si>
  <si>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</si>
  <si>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</si>
  <si>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</si>
  <si>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</si>
  <si>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</si>
  <si>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شهر</t>
  </si>
  <si>
    <t>‫4-2- سایر درآمدها:</t>
  </si>
  <si>
    <t>‫بورسيران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</si>
</sst>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indexed="8"/>
      <name val="Calibri"/>
      <family val="2"/>
      <scheme val="minor"/>
    </font>
    <font>
      <sz val="12"/>
      <name val="B Nazanin"/>
      <charset val="178"/>
    </font>
    <font>
      <b/>
      <u/>
      <sz val="18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1"/>
      <color indexed="8"/>
      <name val="B Nazanin"/>
      <charset val="178"/>
    </font>
    <font>
      <b/>
      <u/>
      <sz val="12"/>
      <name val="B Nazanin"/>
      <charset val="178"/>
    </font>
    <font>
      <sz val="12"/>
      <color indexed="8"/>
      <name val="B Nazanin"/>
      <charset val="178"/>
    </font>
    <font>
      <sz val="15"/>
      <color indexed="8"/>
      <name val="B Nazanin"/>
      <charset val="178"/>
    </font>
    <font>
      <sz val="18"/>
      <color indexed="8"/>
      <name val="B Nazanin"/>
      <charset val="178"/>
    </font>
    <font>
      <b/>
      <u/>
      <sz val="14"/>
      <name val="B Nazanin"/>
      <charset val="178"/>
    </font>
    <font>
      <sz val="14"/>
      <color indexed="8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center" vertical="center"/>
    </xf>
    <xf numFmtId="37" fontId="11" fillId="0" borderId="1" xfId="0" applyNumberFormat="1" applyFont="1" applyBorder="1" applyAlignment="1">
      <alignment horizontal="center" vertical="center"/>
    </xf>
    <xf numFmtId="37" fontId="12" fillId="0" borderId="1" xfId="0" applyNumberFormat="1" applyFont="1" applyBorder="1" applyAlignment="1">
      <alignment horizontal="center" vertical="center"/>
    </xf>
    <xf numFmtId="37" fontId="13" fillId="0" borderId="1" xfId="0" applyNumberFormat="1" applyFont="1" applyBorder="1" applyAlignment="1">
      <alignment horizontal="center" vertical="center"/>
    </xf>
    <xf numFmtId="37" fontId="14" fillId="0" borderId="1" xfId="0" applyNumberFormat="1" applyFont="1" applyBorder="1" applyAlignment="1">
      <alignment horizontal="center" vertical="center"/>
    </xf>
    <xf numFmtId="37" fontId="15" fillId="0" borderId="1" xfId="0" applyNumberFormat="1" applyFont="1" applyBorder="1" applyAlignment="1">
      <alignment horizontal="center" vertical="center"/>
    </xf>
    <xf numFmtId="37" fontId="16" fillId="0" borderId="1" xfId="0" applyNumberFormat="1" applyFont="1" applyBorder="1" applyAlignment="1">
      <alignment horizontal="center" vertical="center" wrapText="1"/>
    </xf>
    <xf numFmtId="37" fontId="17" fillId="0" borderId="1" xfId="0" applyNumberFormat="1" applyFont="1" applyBorder="1" applyAlignment="1">
      <alignment horizontal="center" vertical="center"/>
    </xf>
    <xf numFmtId="37" fontId="18" fillId="0" borderId="3" xfId="0" applyNumberFormat="1" applyFont="1" applyBorder="1" applyAlignment="1">
      <alignment horizontal="center" vertical="center"/>
    </xf>
    <xf numFmtId="37" fontId="19" fillId="0" borderId="3" xfId="0" applyNumberFormat="1" applyFont="1" applyBorder="1" applyAlignment="1">
      <alignment horizontal="center" vertical="center"/>
    </xf>
    <xf numFmtId="37" fontId="20" fillId="0" borderId="4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37" fontId="1" fillId="0" borderId="1" xfId="0" applyNumberFormat="1" applyFont="1" applyBorder="1" applyAlignment="1">
      <alignment horizontal="center" vertical="center"/>
    </xf>
    <xf numFmtId="37" fontId="1" fillId="0" borderId="0" xfId="0" applyNumberFormat="1" applyFont="1" applyAlignment="1">
      <alignment horizontal="center" vertical="center" wrapText="1"/>
    </xf>
    <xf numFmtId="37" fontId="1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7" fontId="1" fillId="0" borderId="3" xfId="0" applyNumberFormat="1" applyFont="1" applyBorder="1" applyAlignment="1">
      <alignment horizontal="center" vertical="center"/>
    </xf>
    <xf numFmtId="10" fontId="1" fillId="0" borderId="3" xfId="0" applyNumberFormat="1" applyFont="1" applyBorder="1" applyAlignment="1">
      <alignment horizontal="center" vertical="center"/>
    </xf>
    <xf numFmtId="37" fontId="1" fillId="0" borderId="4" xfId="0" applyNumberFormat="1" applyFont="1" applyBorder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21" fillId="0" borderId="0" xfId="0" applyFont="1"/>
    <xf numFmtId="37" fontId="4" fillId="0" borderId="1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3" fontId="21" fillId="0" borderId="0" xfId="0" applyNumberFormat="1" applyFont="1"/>
    <xf numFmtId="37" fontId="2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23" fillId="2" borderId="2" xfId="0" applyNumberFormat="1" applyFont="1" applyFill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  <xf numFmtId="0" fontId="23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7" fontId="1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 wrapText="1"/>
    </xf>
    <xf numFmtId="37" fontId="1" fillId="0" borderId="0" xfId="0" applyNumberFormat="1" applyFont="1" applyAlignment="1">
      <alignment horizontal="center" vertical="center" wrapText="1"/>
    </xf>
    <xf numFmtId="37" fontId="2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37" fontId="4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37" fontId="3" fillId="0" borderId="0" xfId="0" applyNumberFormat="1" applyFont="1" applyAlignment="1">
      <alignment horizontal="center" vertical="center"/>
    </xf>
    <xf numFmtId="0" fontId="21" fillId="0" borderId="0" xfId="0" applyFont="1"/>
    <xf numFmtId="0" fontId="21" fillId="2" borderId="2" xfId="0" applyNumberFormat="1" applyFont="1" applyFill="1" applyBorder="1"/>
    <xf numFmtId="0" fontId="23" fillId="0" borderId="0" xfId="0" applyFont="1" applyAlignment="1">
      <alignment horizontal="center" vertical="center"/>
    </xf>
    <xf numFmtId="37" fontId="22" fillId="0" borderId="0" xfId="0" applyNumberFormat="1" applyFont="1" applyAlignment="1">
      <alignment horizontal="center" vertical="center"/>
    </xf>
    <xf numFmtId="37" fontId="10" fillId="0" borderId="1" xfId="0" applyNumberFormat="1" applyFont="1" applyBorder="1" applyAlignment="1">
      <alignment horizontal="center" vertical="center"/>
    </xf>
    <xf numFmtId="0" fontId="0" fillId="2" borderId="2" xfId="0" applyNumberFormat="1" applyFont="1" applyFill="1" applyBorder="1"/>
    <xf numFmtId="37" fontId="5" fillId="0" borderId="0" xfId="0" applyNumberFormat="1" applyFont="1" applyAlignment="1">
      <alignment horizontal="center" vertical="center"/>
    </xf>
    <xf numFmtId="0" fontId="0" fillId="0" borderId="0" xfId="0"/>
    <xf numFmtId="37" fontId="6" fillId="0" borderId="0" xfId="0" applyNumberFormat="1" applyFont="1" applyAlignment="1">
      <alignment horizontal="center" vertical="center"/>
    </xf>
    <xf numFmtId="37" fontId="7" fillId="0" borderId="0" xfId="0" applyNumberFormat="1" applyFont="1" applyAlignment="1">
      <alignment horizontal="center" vertical="center"/>
    </xf>
    <xf numFmtId="37" fontId="8" fillId="0" borderId="0" xfId="0" applyNumberFormat="1" applyFont="1" applyAlignment="1">
      <alignment horizontal="right" vertical="center"/>
    </xf>
    <xf numFmtId="37" fontId="9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1" fillId="2" borderId="2" xfId="0" applyNumberFormat="1" applyFont="1" applyFill="1" applyBorder="1" applyAlignment="1">
      <alignment horizontal="center" vertical="center"/>
    </xf>
    <xf numFmtId="3" fontId="21" fillId="2" borderId="2" xfId="0" applyNumberFormat="1" applyFont="1" applyFill="1" applyBorder="1" applyAlignment="1">
      <alignment horizontal="center" vertical="center"/>
    </xf>
    <xf numFmtId="37" fontId="1" fillId="0" borderId="5" xfId="0" applyNumberFormat="1" applyFont="1" applyBorder="1" applyAlignment="1">
      <alignment horizontal="center" vertical="center"/>
    </xf>
    <xf numFmtId="0" fontId="21" fillId="2" borderId="6" xfId="0" applyNumberFormat="1" applyFont="1" applyFill="1" applyBorder="1" applyAlignment="1">
      <alignment horizontal="center" vertical="center"/>
    </xf>
    <xf numFmtId="0" fontId="21" fillId="2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243433</xdr:colOff>
      <xdr:row>5</xdr:row>
      <xdr:rowOff>228600</xdr:rowOff>
    </xdr:from>
    <xdr:to>
      <xdr:col>6</xdr:col>
      <xdr:colOff>438150</xdr:colOff>
      <xdr:row>12</xdr:row>
      <xdr:rowOff>247523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3590650" y="1704975"/>
          <a:ext cx="1413917" cy="20858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6:J18"/>
  <sheetViews>
    <sheetView rightToLeft="1" workbookViewId="0">
      <selection activeCell="N13" sqref="N13"/>
    </sheetView>
  </sheetViews>
  <sheetFormatPr defaultRowHeight="23.25" x14ac:dyDescent="0.25"/>
  <cols>
    <col min="1" max="16384" width="9.140625" style="14"/>
  </cols>
  <sheetData>
    <row r="16" spans="1:10" ht="33" customHeight="1" x14ac:dyDescent="0.25">
      <c r="A16" s="35" t="s">
        <v>0</v>
      </c>
      <c r="B16" s="36"/>
      <c r="C16" s="36"/>
      <c r="D16" s="36"/>
      <c r="E16" s="36"/>
      <c r="F16" s="36"/>
      <c r="G16" s="36"/>
      <c r="H16" s="36"/>
      <c r="I16" s="36"/>
      <c r="J16" s="36"/>
    </row>
    <row r="17" spans="1:10" ht="32.25" customHeight="1" x14ac:dyDescent="0.25">
      <c r="A17" s="35" t="s">
        <v>1</v>
      </c>
      <c r="B17" s="36"/>
      <c r="C17" s="36"/>
      <c r="D17" s="36"/>
      <c r="E17" s="36"/>
      <c r="F17" s="36"/>
      <c r="G17" s="36"/>
      <c r="H17" s="36"/>
      <c r="I17" s="36"/>
      <c r="J17" s="36"/>
    </row>
    <row r="18" spans="1:10" ht="32.25" customHeight="1" x14ac:dyDescent="0.25">
      <c r="A18" s="35" t="s">
        <v>2</v>
      </c>
      <c r="B18" s="36"/>
      <c r="C18" s="36"/>
      <c r="D18" s="36"/>
      <c r="E18" s="36"/>
      <c r="F18" s="36"/>
      <c r="G18" s="36"/>
      <c r="H18" s="36"/>
      <c r="I18" s="36"/>
      <c r="J18" s="36"/>
    </row>
  </sheetData>
  <mergeCells count="3">
    <mergeCell ref="A16:J16"/>
    <mergeCell ref="A17:J17"/>
    <mergeCell ref="A18:J18"/>
  </mergeCells>
  <pageMargins left="0.7" right="0.7" top="0.75" bottom="0.75" header="0.3" footer="0.3"/>
  <pageSetup paperSize="9" fitToHeight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11"/>
  <sheetViews>
    <sheetView rightToLeft="1" workbookViewId="0">
      <selection activeCell="G26" sqref="G26"/>
    </sheetView>
  </sheetViews>
  <sheetFormatPr defaultRowHeight="18" x14ac:dyDescent="0.25"/>
  <cols>
    <col min="1" max="1" width="21.28515625" style="12" customWidth="1"/>
    <col min="2" max="2" width="1.42578125" style="12" customWidth="1"/>
    <col min="3" max="3" width="11.42578125" style="12" customWidth="1"/>
    <col min="4" max="4" width="1.42578125" style="12" customWidth="1"/>
    <col min="5" max="5" width="11.42578125" style="12" customWidth="1"/>
    <col min="6" max="6" width="1.42578125" style="12" customWidth="1"/>
    <col min="7" max="7" width="11.42578125" style="12" customWidth="1"/>
    <col min="8" max="8" width="1.42578125" style="12" customWidth="1"/>
    <col min="9" max="9" width="18.42578125" style="31" customWidth="1"/>
    <col min="10" max="10" width="1.42578125" style="31" customWidth="1"/>
    <col min="11" max="11" width="14.140625" style="31" customWidth="1"/>
    <col min="12" max="12" width="1.42578125" style="31" customWidth="1"/>
    <col min="13" max="13" width="18.42578125" style="31" customWidth="1"/>
    <col min="14" max="14" width="1.42578125" style="31" customWidth="1"/>
    <col min="15" max="15" width="18.42578125" style="31" customWidth="1"/>
    <col min="16" max="16" width="1.42578125" style="31" customWidth="1"/>
    <col min="17" max="17" width="14.140625" style="31" customWidth="1"/>
    <col min="18" max="18" width="1.42578125" style="31" customWidth="1"/>
    <col min="19" max="19" width="18.42578125" style="31" customWidth="1"/>
    <col min="20" max="16384" width="9.140625" style="12"/>
  </cols>
  <sheetData>
    <row r="1" spans="1:19" ht="20.100000000000001" customHeight="1" x14ac:dyDescent="0.25">
      <c r="A1" s="52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</row>
    <row r="2" spans="1:19" ht="20.100000000000001" customHeight="1" x14ac:dyDescent="0.25">
      <c r="A2" s="52" t="s">
        <v>126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ht="20.100000000000001" customHeight="1" x14ac:dyDescent="0.25">
      <c r="A3" s="52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</row>
    <row r="5" spans="1:19" ht="21" x14ac:dyDescent="0.25">
      <c r="A5" s="50" t="s">
        <v>197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</row>
    <row r="7" spans="1:19" ht="21" x14ac:dyDescent="0.25">
      <c r="I7" s="37" t="s">
        <v>142</v>
      </c>
      <c r="J7" s="68"/>
      <c r="K7" s="68"/>
      <c r="L7" s="68"/>
      <c r="M7" s="68"/>
      <c r="O7" s="37" t="s">
        <v>7</v>
      </c>
      <c r="P7" s="68"/>
      <c r="Q7" s="68"/>
      <c r="R7" s="68"/>
      <c r="S7" s="68"/>
    </row>
    <row r="8" spans="1:19" ht="42" x14ac:dyDescent="0.25">
      <c r="A8" s="32" t="s">
        <v>128</v>
      </c>
      <c r="C8" s="29" t="s">
        <v>198</v>
      </c>
      <c r="E8" s="29" t="s">
        <v>88</v>
      </c>
      <c r="G8" s="29" t="s">
        <v>105</v>
      </c>
      <c r="I8" s="33" t="s">
        <v>199</v>
      </c>
      <c r="K8" s="33" t="s">
        <v>147</v>
      </c>
      <c r="M8" s="33" t="s">
        <v>200</v>
      </c>
      <c r="O8" s="33" t="s">
        <v>199</v>
      </c>
      <c r="Q8" s="33" t="s">
        <v>147</v>
      </c>
      <c r="S8" s="33" t="s">
        <v>200</v>
      </c>
    </row>
    <row r="9" spans="1:19" ht="37.5" x14ac:dyDescent="0.25">
      <c r="A9" s="16" t="s">
        <v>201</v>
      </c>
      <c r="C9" s="1" t="s">
        <v>202</v>
      </c>
      <c r="E9" s="1" t="s">
        <v>203</v>
      </c>
      <c r="G9" s="1" t="s">
        <v>113</v>
      </c>
      <c r="I9" s="24">
        <v>492176</v>
      </c>
      <c r="K9" s="24">
        <v>0</v>
      </c>
      <c r="M9" s="24">
        <v>492176</v>
      </c>
      <c r="O9" s="24">
        <v>3190924</v>
      </c>
      <c r="Q9" s="24">
        <v>0</v>
      </c>
      <c r="S9" s="24">
        <v>3190924</v>
      </c>
    </row>
    <row r="10" spans="1:19" ht="18.75" x14ac:dyDescent="0.25">
      <c r="A10" s="19" t="s">
        <v>75</v>
      </c>
      <c r="I10" s="25">
        <f>SUM(I9:$I$9)</f>
        <v>492176</v>
      </c>
      <c r="K10" s="25">
        <f>SUM(K9:$K$9)</f>
        <v>0</v>
      </c>
      <c r="M10" s="25">
        <f>SUM(M9:$M$9)</f>
        <v>492176</v>
      </c>
      <c r="O10" s="25">
        <f>SUM(O9:$O$9)</f>
        <v>3190924</v>
      </c>
      <c r="Q10" s="25">
        <f>SUM(Q9:$Q$9)</f>
        <v>0</v>
      </c>
      <c r="S10" s="25">
        <f>SUM(S9:$S$9)</f>
        <v>3190924</v>
      </c>
    </row>
    <row r="11" spans="1:19" ht="18.75" x14ac:dyDescent="0.25">
      <c r="I11" s="26"/>
      <c r="K11" s="26"/>
      <c r="M11" s="26"/>
      <c r="O11" s="26"/>
      <c r="Q11" s="26"/>
      <c r="S11" s="26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75"/>
  <sheetViews>
    <sheetView rightToLeft="1" workbookViewId="0">
      <selection activeCell="M76" sqref="M76"/>
    </sheetView>
  </sheetViews>
  <sheetFormatPr defaultRowHeight="18" x14ac:dyDescent="0.25"/>
  <cols>
    <col min="1" max="1" width="21.28515625" style="12" customWidth="1"/>
    <col min="2" max="2" width="1.42578125" style="12" customWidth="1"/>
    <col min="3" max="3" width="12.7109375" style="31" customWidth="1"/>
    <col min="4" max="4" width="1.42578125" style="31" customWidth="1"/>
    <col min="5" max="5" width="17" style="31" customWidth="1"/>
    <col min="6" max="6" width="1.42578125" style="31" customWidth="1"/>
    <col min="7" max="7" width="17" style="31" customWidth="1"/>
    <col min="8" max="8" width="1.42578125" style="31" customWidth="1"/>
    <col min="9" max="9" width="17" style="31" customWidth="1"/>
    <col min="10" max="10" width="1.42578125" style="31" customWidth="1"/>
    <col min="11" max="11" width="12.7109375" style="31" customWidth="1"/>
    <col min="12" max="12" width="1.42578125" style="31" customWidth="1"/>
    <col min="13" max="13" width="17" style="31" customWidth="1"/>
    <col min="14" max="14" width="1.42578125" style="31" customWidth="1"/>
    <col min="15" max="15" width="17.7109375" style="31" bestFit="1" customWidth="1"/>
    <col min="16" max="16" width="1.42578125" style="31" customWidth="1"/>
    <col min="17" max="17" width="17" style="31" customWidth="1"/>
    <col min="18" max="16384" width="9.140625" style="12"/>
  </cols>
  <sheetData>
    <row r="1" spans="1:17" ht="20.100000000000001" customHeight="1" x14ac:dyDescent="0.25">
      <c r="A1" s="52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17" ht="20.100000000000001" customHeight="1" x14ac:dyDescent="0.25">
      <c r="A2" s="52" t="s">
        <v>126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7" ht="20.100000000000001" customHeight="1" x14ac:dyDescent="0.25">
      <c r="A3" s="52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5" spans="1:17" ht="21" x14ac:dyDescent="0.25">
      <c r="A5" s="50" t="s">
        <v>204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</row>
    <row r="7" spans="1:17" ht="21" x14ac:dyDescent="0.25">
      <c r="C7" s="37" t="s">
        <v>142</v>
      </c>
      <c r="D7" s="68"/>
      <c r="E7" s="68"/>
      <c r="F7" s="68"/>
      <c r="G7" s="68"/>
      <c r="H7" s="68"/>
      <c r="I7" s="68"/>
      <c r="K7" s="37" t="s">
        <v>7</v>
      </c>
      <c r="L7" s="68"/>
      <c r="M7" s="68"/>
      <c r="N7" s="68"/>
      <c r="O7" s="68"/>
      <c r="P7" s="68"/>
      <c r="Q7" s="68"/>
    </row>
    <row r="8" spans="1:17" ht="42" x14ac:dyDescent="0.25">
      <c r="A8" s="32" t="s">
        <v>128</v>
      </c>
      <c r="C8" s="33" t="s">
        <v>9</v>
      </c>
      <c r="E8" s="33" t="s">
        <v>11</v>
      </c>
      <c r="G8" s="33" t="s">
        <v>205</v>
      </c>
      <c r="I8" s="33" t="s">
        <v>206</v>
      </c>
      <c r="K8" s="33" t="s">
        <v>9</v>
      </c>
      <c r="M8" s="33" t="s">
        <v>11</v>
      </c>
      <c r="O8" s="33" t="s">
        <v>205</v>
      </c>
      <c r="Q8" s="33" t="s">
        <v>206</v>
      </c>
    </row>
    <row r="9" spans="1:17" ht="18.75" x14ac:dyDescent="0.25">
      <c r="A9" s="16" t="s">
        <v>207</v>
      </c>
      <c r="J9" s="24"/>
      <c r="K9" s="24">
        <v>3000000</v>
      </c>
      <c r="M9" s="24">
        <v>6469798782</v>
      </c>
      <c r="O9" s="24">
        <v>5957361620</v>
      </c>
      <c r="Q9" s="24">
        <v>512437162</v>
      </c>
    </row>
    <row r="10" spans="1:17" ht="37.5" x14ac:dyDescent="0.25">
      <c r="A10" s="16" t="s">
        <v>208</v>
      </c>
      <c r="J10" s="24"/>
      <c r="K10" s="24">
        <v>50000</v>
      </c>
      <c r="M10" s="24">
        <v>50000</v>
      </c>
      <c r="O10" s="24">
        <v>50000</v>
      </c>
      <c r="Q10" s="24">
        <v>0</v>
      </c>
    </row>
    <row r="11" spans="1:17" ht="37.5" x14ac:dyDescent="0.25">
      <c r="A11" s="16" t="s">
        <v>209</v>
      </c>
      <c r="J11" s="24"/>
      <c r="K11" s="24">
        <v>60000</v>
      </c>
      <c r="M11" s="24">
        <v>60000</v>
      </c>
      <c r="O11" s="24">
        <v>60000</v>
      </c>
      <c r="Q11" s="24">
        <v>0</v>
      </c>
    </row>
    <row r="12" spans="1:17" ht="18.75" x14ac:dyDescent="0.25">
      <c r="A12" s="16" t="s">
        <v>210</v>
      </c>
      <c r="J12" s="24"/>
      <c r="K12" s="24">
        <v>905000</v>
      </c>
      <c r="M12" s="24">
        <v>3481512093</v>
      </c>
      <c r="O12" s="24">
        <v>2907408684</v>
      </c>
      <c r="Q12" s="24">
        <v>574103409</v>
      </c>
    </row>
    <row r="13" spans="1:17" ht="18.75" x14ac:dyDescent="0.25">
      <c r="A13" s="16" t="s">
        <v>18</v>
      </c>
      <c r="C13" s="24">
        <v>80000</v>
      </c>
      <c r="E13" s="24">
        <v>874107790</v>
      </c>
      <c r="G13" s="24">
        <v>1012722264</v>
      </c>
      <c r="I13" s="24">
        <v>-138614474</v>
      </c>
      <c r="K13" s="24">
        <v>80000</v>
      </c>
      <c r="M13" s="24">
        <v>874107790</v>
      </c>
      <c r="O13" s="24">
        <v>1012722264</v>
      </c>
      <c r="Q13" s="24">
        <v>-138614474</v>
      </c>
    </row>
    <row r="14" spans="1:17" ht="18.75" x14ac:dyDescent="0.25">
      <c r="A14" s="16" t="s">
        <v>20</v>
      </c>
      <c r="J14" s="24"/>
      <c r="K14" s="24">
        <v>2830000</v>
      </c>
      <c r="M14" s="24">
        <v>11617065833</v>
      </c>
      <c r="O14" s="24">
        <v>9525796051</v>
      </c>
      <c r="Q14" s="24">
        <v>2091269782</v>
      </c>
    </row>
    <row r="15" spans="1:17" ht="18.75" x14ac:dyDescent="0.25">
      <c r="A15" s="16" t="s">
        <v>211</v>
      </c>
      <c r="J15" s="24"/>
      <c r="K15" s="24">
        <v>450000</v>
      </c>
      <c r="M15" s="24">
        <v>2299237691</v>
      </c>
      <c r="O15" s="24">
        <v>2051157192</v>
      </c>
      <c r="Q15" s="24">
        <v>248080499</v>
      </c>
    </row>
    <row r="16" spans="1:17" ht="18.75" x14ac:dyDescent="0.25">
      <c r="A16" s="16" t="s">
        <v>22</v>
      </c>
      <c r="J16" s="24"/>
      <c r="K16" s="24">
        <v>11950000</v>
      </c>
      <c r="M16" s="24">
        <v>59626801282</v>
      </c>
      <c r="O16" s="24">
        <v>54286026082</v>
      </c>
      <c r="Q16" s="24">
        <v>5340775200</v>
      </c>
    </row>
    <row r="17" spans="1:17" ht="18.75" x14ac:dyDescent="0.25">
      <c r="A17" s="16" t="s">
        <v>23</v>
      </c>
      <c r="C17" s="24">
        <v>3755000</v>
      </c>
      <c r="E17" s="24">
        <v>7235172611</v>
      </c>
      <c r="G17" s="24">
        <v>8801936533</v>
      </c>
      <c r="I17" s="24">
        <v>-1566763922</v>
      </c>
      <c r="K17" s="24">
        <v>5655000</v>
      </c>
      <c r="M17" s="24">
        <v>11229410909</v>
      </c>
      <c r="O17" s="24">
        <v>13253651088</v>
      </c>
      <c r="Q17" s="24">
        <v>-2024240179</v>
      </c>
    </row>
    <row r="18" spans="1:17" ht="18.75" x14ac:dyDescent="0.25">
      <c r="A18" s="16" t="s">
        <v>24</v>
      </c>
      <c r="J18" s="24"/>
      <c r="K18" s="24">
        <v>16300000</v>
      </c>
      <c r="M18" s="24">
        <v>79057840856</v>
      </c>
      <c r="O18" s="24">
        <v>54406402915</v>
      </c>
      <c r="Q18" s="24">
        <v>24651437941</v>
      </c>
    </row>
    <row r="19" spans="1:17" ht="18.75" x14ac:dyDescent="0.25">
      <c r="A19" s="16" t="s">
        <v>212</v>
      </c>
      <c r="J19" s="24"/>
      <c r="K19" s="24">
        <v>38555</v>
      </c>
      <c r="M19" s="24">
        <v>535408604</v>
      </c>
      <c r="O19" s="24">
        <v>440638579</v>
      </c>
      <c r="Q19" s="24">
        <v>94770025</v>
      </c>
    </row>
    <row r="20" spans="1:17" ht="37.5" x14ac:dyDescent="0.25">
      <c r="A20" s="16" t="s">
        <v>213</v>
      </c>
      <c r="J20" s="24"/>
      <c r="K20" s="24">
        <v>1143856</v>
      </c>
      <c r="M20" s="24">
        <v>3682507564</v>
      </c>
      <c r="O20" s="24">
        <v>3218550642</v>
      </c>
      <c r="Q20" s="24">
        <v>463956922</v>
      </c>
    </row>
    <row r="21" spans="1:17" ht="18.75" x14ac:dyDescent="0.25">
      <c r="A21" s="16" t="s">
        <v>25</v>
      </c>
      <c r="C21" s="24">
        <v>1600000</v>
      </c>
      <c r="E21" s="24">
        <v>3625101561</v>
      </c>
      <c r="G21" s="24">
        <v>4460233591</v>
      </c>
      <c r="I21" s="24">
        <v>-835132030</v>
      </c>
      <c r="K21" s="24">
        <v>4800000</v>
      </c>
      <c r="M21" s="24">
        <v>12371683965</v>
      </c>
      <c r="O21" s="24">
        <v>13371744123</v>
      </c>
      <c r="Q21" s="24">
        <v>-1000060158</v>
      </c>
    </row>
    <row r="22" spans="1:17" ht="18.75" x14ac:dyDescent="0.25">
      <c r="A22" s="16" t="s">
        <v>214</v>
      </c>
      <c r="J22" s="24"/>
      <c r="K22" s="24">
        <v>2000000</v>
      </c>
      <c r="M22" s="24">
        <v>9847092889</v>
      </c>
      <c r="O22" s="24">
        <v>8223165925</v>
      </c>
      <c r="Q22" s="24">
        <v>1623926964</v>
      </c>
    </row>
    <row r="23" spans="1:17" ht="37.5" x14ac:dyDescent="0.25">
      <c r="A23" s="16" t="s">
        <v>215</v>
      </c>
      <c r="J23" s="24"/>
      <c r="K23" s="24">
        <v>1082861</v>
      </c>
      <c r="M23" s="24">
        <v>15397926671</v>
      </c>
      <c r="O23" s="24">
        <v>13451023202</v>
      </c>
      <c r="Q23" s="24">
        <v>1946903469</v>
      </c>
    </row>
    <row r="24" spans="1:17" ht="18.75" x14ac:dyDescent="0.25">
      <c r="A24" s="16" t="s">
        <v>153</v>
      </c>
      <c r="J24" s="24"/>
      <c r="K24" s="24">
        <v>1755166</v>
      </c>
      <c r="M24" s="24">
        <v>5565175306</v>
      </c>
      <c r="O24" s="24">
        <v>4294998028</v>
      </c>
      <c r="Q24" s="24">
        <v>1270177278</v>
      </c>
    </row>
    <row r="25" spans="1:17" ht="18.75" x14ac:dyDescent="0.25">
      <c r="A25" s="16" t="s">
        <v>155</v>
      </c>
      <c r="J25" s="24"/>
      <c r="K25" s="24">
        <v>70247</v>
      </c>
      <c r="M25" s="24">
        <v>126041408</v>
      </c>
      <c r="O25" s="24">
        <v>69556352</v>
      </c>
      <c r="Q25" s="24">
        <v>56485056</v>
      </c>
    </row>
    <row r="26" spans="1:17" ht="37.5" x14ac:dyDescent="0.25">
      <c r="A26" s="16" t="s">
        <v>216</v>
      </c>
      <c r="J26" s="24"/>
      <c r="K26" s="24">
        <v>70247</v>
      </c>
      <c r="M26" s="24">
        <v>70310779</v>
      </c>
      <c r="O26" s="24">
        <v>70310779</v>
      </c>
      <c r="Q26" s="24">
        <v>0</v>
      </c>
    </row>
    <row r="27" spans="1:17" ht="18.75" x14ac:dyDescent="0.25">
      <c r="A27" s="16" t="s">
        <v>217</v>
      </c>
      <c r="J27" s="24"/>
      <c r="K27" s="24">
        <v>17480000</v>
      </c>
      <c r="M27" s="24">
        <v>29536533479</v>
      </c>
      <c r="O27" s="24">
        <v>29466652324</v>
      </c>
      <c r="Q27" s="24">
        <v>69881155</v>
      </c>
    </row>
    <row r="28" spans="1:17" ht="18.75" x14ac:dyDescent="0.25">
      <c r="A28" s="16" t="s">
        <v>218</v>
      </c>
      <c r="J28" s="24"/>
      <c r="K28" s="24">
        <v>2000000</v>
      </c>
      <c r="M28" s="24">
        <v>7201693519</v>
      </c>
      <c r="O28" s="24">
        <v>6354599319</v>
      </c>
      <c r="Q28" s="24">
        <v>847094200</v>
      </c>
    </row>
    <row r="29" spans="1:17" ht="18.75" x14ac:dyDescent="0.25">
      <c r="A29" s="16" t="s">
        <v>219</v>
      </c>
      <c r="J29" s="24"/>
      <c r="K29" s="24">
        <v>1600000</v>
      </c>
      <c r="M29" s="24">
        <v>4449416565</v>
      </c>
      <c r="O29" s="24">
        <v>5227839094</v>
      </c>
      <c r="Q29" s="24">
        <v>-778422529</v>
      </c>
    </row>
    <row r="30" spans="1:17" ht="18.75" x14ac:dyDescent="0.25">
      <c r="A30" s="16" t="s">
        <v>157</v>
      </c>
      <c r="J30" s="24"/>
      <c r="K30" s="24">
        <v>141057</v>
      </c>
      <c r="M30" s="24">
        <v>6747243749</v>
      </c>
      <c r="O30" s="24">
        <v>5263620693</v>
      </c>
      <c r="Q30" s="24">
        <v>1483623056</v>
      </c>
    </row>
    <row r="31" spans="1:17" ht="18.75" x14ac:dyDescent="0.25">
      <c r="A31" s="16" t="s">
        <v>159</v>
      </c>
      <c r="J31" s="24"/>
      <c r="K31" s="24">
        <v>8279</v>
      </c>
      <c r="M31" s="24">
        <v>148076697</v>
      </c>
      <c r="O31" s="24">
        <v>125110996</v>
      </c>
      <c r="Q31" s="24">
        <v>22965701</v>
      </c>
    </row>
    <row r="32" spans="1:17" ht="18.75" x14ac:dyDescent="0.25">
      <c r="A32" s="16" t="s">
        <v>220</v>
      </c>
      <c r="J32" s="24"/>
      <c r="K32" s="24">
        <v>82000</v>
      </c>
      <c r="M32" s="24">
        <v>3341996100</v>
      </c>
      <c r="O32" s="24">
        <v>3242925463</v>
      </c>
      <c r="Q32" s="24">
        <v>99070637</v>
      </c>
    </row>
    <row r="33" spans="1:17" ht="18.75" x14ac:dyDescent="0.25">
      <c r="A33" s="16" t="s">
        <v>160</v>
      </c>
      <c r="J33" s="24"/>
      <c r="K33" s="24">
        <v>2000000</v>
      </c>
      <c r="M33" s="24">
        <v>6797314006</v>
      </c>
      <c r="O33" s="24">
        <v>7679106306</v>
      </c>
      <c r="Q33" s="24">
        <v>-881792300</v>
      </c>
    </row>
    <row r="34" spans="1:17" ht="18.75" x14ac:dyDescent="0.25">
      <c r="A34" s="16" t="s">
        <v>28</v>
      </c>
      <c r="J34" s="24"/>
      <c r="K34" s="24">
        <v>390000</v>
      </c>
      <c r="M34" s="24">
        <v>3159687346</v>
      </c>
      <c r="O34" s="24">
        <v>2979503666</v>
      </c>
      <c r="Q34" s="24">
        <v>180183680</v>
      </c>
    </row>
    <row r="35" spans="1:17" ht="18.75" x14ac:dyDescent="0.25">
      <c r="A35" s="16" t="s">
        <v>29</v>
      </c>
      <c r="J35" s="24"/>
      <c r="K35" s="24">
        <v>600000</v>
      </c>
      <c r="M35" s="24">
        <v>1734631375</v>
      </c>
      <c r="O35" s="24">
        <v>1577737529</v>
      </c>
      <c r="Q35" s="24">
        <v>156893846</v>
      </c>
    </row>
    <row r="36" spans="1:17" ht="18.75" x14ac:dyDescent="0.25">
      <c r="A36" s="16" t="s">
        <v>30</v>
      </c>
      <c r="J36" s="24"/>
      <c r="K36" s="24">
        <v>1400000</v>
      </c>
      <c r="M36" s="24">
        <v>4556226903</v>
      </c>
      <c r="O36" s="24">
        <v>3821259419</v>
      </c>
      <c r="Q36" s="24">
        <v>734967484</v>
      </c>
    </row>
    <row r="37" spans="1:17" ht="18.75" x14ac:dyDescent="0.25">
      <c r="A37" s="16" t="s">
        <v>33</v>
      </c>
      <c r="J37" s="24"/>
      <c r="K37" s="24">
        <v>500000</v>
      </c>
      <c r="M37" s="24">
        <v>2981071176</v>
      </c>
      <c r="O37" s="24">
        <v>3804007667</v>
      </c>
      <c r="Q37" s="24">
        <v>-822936491</v>
      </c>
    </row>
    <row r="38" spans="1:17" ht="37.5" x14ac:dyDescent="0.25">
      <c r="A38" s="16" t="s">
        <v>34</v>
      </c>
      <c r="J38" s="24"/>
      <c r="K38" s="24">
        <v>2000000</v>
      </c>
      <c r="M38" s="24">
        <v>2567727846</v>
      </c>
      <c r="O38" s="24">
        <v>2807268465</v>
      </c>
      <c r="Q38" s="24">
        <v>-239540619</v>
      </c>
    </row>
    <row r="39" spans="1:17" ht="37.5" x14ac:dyDescent="0.25">
      <c r="A39" s="16" t="s">
        <v>221</v>
      </c>
      <c r="J39" s="24"/>
      <c r="K39" s="24">
        <v>6350077</v>
      </c>
      <c r="M39" s="24">
        <v>14803700187</v>
      </c>
      <c r="O39" s="24">
        <v>13217706842</v>
      </c>
      <c r="Q39" s="24">
        <v>1585993345</v>
      </c>
    </row>
    <row r="40" spans="1:17" ht="18.75" x14ac:dyDescent="0.25">
      <c r="A40" s="16" t="s">
        <v>222</v>
      </c>
      <c r="J40" s="24"/>
      <c r="K40" s="24">
        <v>830558</v>
      </c>
      <c r="M40" s="24">
        <v>16763510805</v>
      </c>
      <c r="O40" s="24">
        <v>14727727256</v>
      </c>
      <c r="Q40" s="24">
        <v>2035783549</v>
      </c>
    </row>
    <row r="41" spans="1:17" ht="18.75" x14ac:dyDescent="0.25">
      <c r="A41" s="16" t="s">
        <v>166</v>
      </c>
      <c r="J41" s="24"/>
      <c r="K41" s="24">
        <v>344439</v>
      </c>
      <c r="M41" s="24">
        <v>9192273082</v>
      </c>
      <c r="O41" s="24">
        <v>6916030693</v>
      </c>
      <c r="Q41" s="24">
        <v>2276242389</v>
      </c>
    </row>
    <row r="42" spans="1:17" ht="18.75" x14ac:dyDescent="0.25">
      <c r="A42" s="16" t="s">
        <v>223</v>
      </c>
      <c r="J42" s="24"/>
      <c r="K42" s="24">
        <v>162650</v>
      </c>
      <c r="M42" s="24">
        <v>7544915995</v>
      </c>
      <c r="O42" s="24">
        <v>7393838912</v>
      </c>
      <c r="Q42" s="24">
        <v>151077083</v>
      </c>
    </row>
    <row r="43" spans="1:17" ht="18.75" x14ac:dyDescent="0.25">
      <c r="A43" s="16" t="s">
        <v>224</v>
      </c>
      <c r="J43" s="24"/>
      <c r="K43" s="24">
        <v>200000</v>
      </c>
      <c r="M43" s="24">
        <v>5251919942</v>
      </c>
      <c r="O43" s="24">
        <v>5343547441</v>
      </c>
      <c r="Q43" s="24">
        <v>-91627499</v>
      </c>
    </row>
    <row r="44" spans="1:17" ht="18.75" x14ac:dyDescent="0.25">
      <c r="A44" s="16" t="s">
        <v>171</v>
      </c>
      <c r="J44" s="24"/>
      <c r="K44" s="24">
        <v>3778</v>
      </c>
      <c r="M44" s="24">
        <v>107919446</v>
      </c>
      <c r="O44" s="24">
        <v>125845417</v>
      </c>
      <c r="Q44" s="24">
        <v>-17925971</v>
      </c>
    </row>
    <row r="45" spans="1:17" ht="37.5" x14ac:dyDescent="0.25">
      <c r="A45" s="16" t="s">
        <v>42</v>
      </c>
      <c r="J45" s="24"/>
      <c r="K45" s="24">
        <v>1000000</v>
      </c>
      <c r="M45" s="24">
        <v>5628789720</v>
      </c>
      <c r="O45" s="24">
        <v>6766391434</v>
      </c>
      <c r="Q45" s="24">
        <v>-1137601714</v>
      </c>
    </row>
    <row r="46" spans="1:17" ht="37.5" x14ac:dyDescent="0.25">
      <c r="A46" s="16" t="s">
        <v>44</v>
      </c>
      <c r="C46" s="24">
        <v>149646</v>
      </c>
      <c r="E46" s="24">
        <v>629737604</v>
      </c>
      <c r="G46" s="24">
        <v>750441130</v>
      </c>
      <c r="I46" s="24">
        <v>-120703526</v>
      </c>
      <c r="K46" s="24">
        <v>149646</v>
      </c>
      <c r="M46" s="24">
        <v>629737604</v>
      </c>
      <c r="O46" s="24">
        <v>750441130</v>
      </c>
      <c r="Q46" s="24">
        <v>-120703526</v>
      </c>
    </row>
    <row r="47" spans="1:17" ht="18.75" x14ac:dyDescent="0.25">
      <c r="A47" s="16" t="s">
        <v>176</v>
      </c>
      <c r="J47" s="24"/>
      <c r="K47" s="24">
        <v>225581</v>
      </c>
      <c r="M47" s="24">
        <v>9644753275</v>
      </c>
      <c r="O47" s="24">
        <v>13394591719</v>
      </c>
      <c r="Q47" s="24">
        <v>-3749838444</v>
      </c>
    </row>
    <row r="48" spans="1:17" ht="37.5" x14ac:dyDescent="0.25">
      <c r="A48" s="16" t="s">
        <v>225</v>
      </c>
      <c r="J48" s="24"/>
      <c r="K48" s="24">
        <v>270000</v>
      </c>
      <c r="M48" s="24">
        <v>2147771937</v>
      </c>
      <c r="O48" s="24">
        <v>2170224723</v>
      </c>
      <c r="Q48" s="24">
        <v>-22452786</v>
      </c>
    </row>
    <row r="49" spans="1:17" ht="37.5" x14ac:dyDescent="0.25">
      <c r="A49" s="16" t="s">
        <v>46</v>
      </c>
      <c r="J49" s="24"/>
      <c r="K49" s="24">
        <v>7100000</v>
      </c>
      <c r="M49" s="24">
        <v>96732770732</v>
      </c>
      <c r="O49" s="24">
        <v>77056300812</v>
      </c>
      <c r="Q49" s="24">
        <v>19676469920</v>
      </c>
    </row>
    <row r="50" spans="1:17" ht="18.75" x14ac:dyDescent="0.25">
      <c r="A50" s="16" t="s">
        <v>180</v>
      </c>
      <c r="J50" s="24"/>
      <c r="K50" s="24">
        <v>633663</v>
      </c>
      <c r="M50" s="24">
        <v>4680728256</v>
      </c>
      <c r="O50" s="24">
        <v>5478504684</v>
      </c>
      <c r="Q50" s="24">
        <v>-797776428</v>
      </c>
    </row>
    <row r="51" spans="1:17" ht="18.75" x14ac:dyDescent="0.25">
      <c r="A51" s="16" t="s">
        <v>181</v>
      </c>
      <c r="J51" s="24"/>
      <c r="K51" s="24">
        <v>600000</v>
      </c>
      <c r="M51" s="24">
        <v>9094022729</v>
      </c>
      <c r="O51" s="24">
        <v>7394977519</v>
      </c>
      <c r="Q51" s="24">
        <v>1699045210</v>
      </c>
    </row>
    <row r="52" spans="1:17" ht="18.75" x14ac:dyDescent="0.25">
      <c r="A52" s="16" t="s">
        <v>183</v>
      </c>
      <c r="J52" s="24"/>
      <c r="K52" s="24">
        <v>394653</v>
      </c>
      <c r="M52" s="24">
        <v>3212433646</v>
      </c>
      <c r="O52" s="24">
        <v>3049957786</v>
      </c>
      <c r="Q52" s="24">
        <v>162475860</v>
      </c>
    </row>
    <row r="53" spans="1:17" ht="18.75" x14ac:dyDescent="0.25">
      <c r="A53" s="16" t="s">
        <v>50</v>
      </c>
      <c r="J53" s="24"/>
      <c r="K53" s="24">
        <v>29738375</v>
      </c>
      <c r="M53" s="24">
        <v>185448114783</v>
      </c>
      <c r="O53" s="24">
        <v>173006814262</v>
      </c>
      <c r="Q53" s="24">
        <v>12441300521</v>
      </c>
    </row>
    <row r="54" spans="1:17" ht="18.75" x14ac:dyDescent="0.25">
      <c r="A54" s="16" t="s">
        <v>226</v>
      </c>
      <c r="J54" s="24"/>
      <c r="K54" s="24">
        <v>4264916</v>
      </c>
      <c r="M54" s="24">
        <v>11456646109</v>
      </c>
      <c r="O54" s="24">
        <v>11170445149</v>
      </c>
      <c r="Q54" s="24">
        <v>286200960</v>
      </c>
    </row>
    <row r="55" spans="1:17" ht="18.75" x14ac:dyDescent="0.25">
      <c r="A55" s="16" t="s">
        <v>227</v>
      </c>
      <c r="J55" s="24"/>
      <c r="K55" s="24">
        <v>700000</v>
      </c>
      <c r="M55" s="24">
        <v>12344360649</v>
      </c>
      <c r="O55" s="24">
        <v>8763216199</v>
      </c>
      <c r="Q55" s="24">
        <v>3581144450</v>
      </c>
    </row>
    <row r="56" spans="1:17" ht="18.75" x14ac:dyDescent="0.25">
      <c r="A56" s="16" t="s">
        <v>228</v>
      </c>
      <c r="J56" s="24"/>
      <c r="K56" s="24">
        <v>700000</v>
      </c>
      <c r="M56" s="24">
        <v>3732777672</v>
      </c>
      <c r="O56" s="24">
        <v>3607398245</v>
      </c>
      <c r="Q56" s="24">
        <v>125379427</v>
      </c>
    </row>
    <row r="57" spans="1:17" ht="37.5" x14ac:dyDescent="0.25">
      <c r="A57" s="16" t="s">
        <v>229</v>
      </c>
      <c r="J57" s="24"/>
      <c r="K57" s="24">
        <v>1015000</v>
      </c>
      <c r="M57" s="24">
        <v>6139264777</v>
      </c>
      <c r="O57" s="24">
        <v>6139264777</v>
      </c>
      <c r="Q57" s="24">
        <v>0</v>
      </c>
    </row>
    <row r="58" spans="1:17" ht="18.75" x14ac:dyDescent="0.25">
      <c r="A58" s="16" t="s">
        <v>230</v>
      </c>
      <c r="J58" s="24"/>
      <c r="K58" s="24">
        <v>450829</v>
      </c>
      <c r="M58" s="24">
        <v>2043796681</v>
      </c>
      <c r="O58" s="24">
        <v>2025041020</v>
      </c>
      <c r="Q58" s="24">
        <v>18755661</v>
      </c>
    </row>
    <row r="59" spans="1:17" ht="18.75" x14ac:dyDescent="0.25">
      <c r="A59" s="16" t="s">
        <v>231</v>
      </c>
      <c r="J59" s="24"/>
      <c r="K59" s="24">
        <v>2753455</v>
      </c>
      <c r="M59" s="24">
        <v>15933796099</v>
      </c>
      <c r="O59" s="24">
        <v>11455070257</v>
      </c>
      <c r="Q59" s="24">
        <v>4478725842</v>
      </c>
    </row>
    <row r="60" spans="1:17" ht="18.75" x14ac:dyDescent="0.25">
      <c r="A60" s="16" t="s">
        <v>57</v>
      </c>
      <c r="C60" s="24">
        <v>900000</v>
      </c>
      <c r="E60" s="24">
        <v>9092575399</v>
      </c>
      <c r="G60" s="24">
        <v>11747826092</v>
      </c>
      <c r="I60" s="24">
        <v>-2655250693</v>
      </c>
      <c r="K60" s="24">
        <v>1300000</v>
      </c>
      <c r="M60" s="24">
        <v>12865384106</v>
      </c>
      <c r="O60" s="24">
        <v>16970688382</v>
      </c>
      <c r="Q60" s="24">
        <v>-4105304276</v>
      </c>
    </row>
    <row r="61" spans="1:17" ht="18.75" x14ac:dyDescent="0.25">
      <c r="A61" s="16" t="s">
        <v>58</v>
      </c>
      <c r="J61" s="24"/>
      <c r="K61" s="24">
        <v>46034532</v>
      </c>
      <c r="M61" s="24">
        <v>358065693474</v>
      </c>
      <c r="O61" s="24">
        <v>340603854689</v>
      </c>
      <c r="Q61" s="24">
        <v>17461838785</v>
      </c>
    </row>
    <row r="62" spans="1:17" ht="18.75" x14ac:dyDescent="0.25">
      <c r="A62" s="16" t="s">
        <v>232</v>
      </c>
      <c r="J62" s="24"/>
      <c r="K62" s="24">
        <v>88000</v>
      </c>
      <c r="M62" s="24">
        <v>1532089527</v>
      </c>
      <c r="O62" s="24">
        <v>1426317251</v>
      </c>
      <c r="Q62" s="24">
        <v>105772276</v>
      </c>
    </row>
    <row r="63" spans="1:17" ht="18.75" x14ac:dyDescent="0.25">
      <c r="A63" s="16" t="s">
        <v>188</v>
      </c>
      <c r="J63" s="24"/>
      <c r="K63" s="24">
        <v>1200000</v>
      </c>
      <c r="M63" s="24">
        <v>8491317696</v>
      </c>
      <c r="O63" s="24">
        <v>8921492881</v>
      </c>
      <c r="Q63" s="24">
        <v>-430175185</v>
      </c>
    </row>
    <row r="64" spans="1:17" ht="18.75" x14ac:dyDescent="0.25">
      <c r="A64" s="16" t="s">
        <v>66</v>
      </c>
      <c r="C64" s="24">
        <v>862944</v>
      </c>
      <c r="E64" s="24">
        <v>12321411617</v>
      </c>
      <c r="G64" s="24">
        <v>8750788353</v>
      </c>
      <c r="I64" s="24">
        <v>3570623264</v>
      </c>
      <c r="K64" s="24">
        <v>876948</v>
      </c>
      <c r="M64" s="24">
        <v>12510454416</v>
      </c>
      <c r="O64" s="24">
        <v>8892862937</v>
      </c>
      <c r="Q64" s="24">
        <v>3617591479</v>
      </c>
    </row>
    <row r="65" spans="1:17" ht="18.75" x14ac:dyDescent="0.25">
      <c r="A65" s="16" t="s">
        <v>233</v>
      </c>
      <c r="J65" s="24"/>
      <c r="K65" s="24">
        <v>180000</v>
      </c>
      <c r="M65" s="24">
        <v>9632015815</v>
      </c>
      <c r="O65" s="24">
        <v>8929785090</v>
      </c>
      <c r="Q65" s="24">
        <v>702230725</v>
      </c>
    </row>
    <row r="66" spans="1:17" ht="18.75" x14ac:dyDescent="0.25">
      <c r="A66" s="16" t="s">
        <v>191</v>
      </c>
      <c r="J66" s="24"/>
      <c r="K66" s="24">
        <v>195000</v>
      </c>
      <c r="M66" s="24">
        <v>5482595791</v>
      </c>
      <c r="O66" s="24">
        <v>6214638553</v>
      </c>
      <c r="Q66" s="24">
        <v>-732042762</v>
      </c>
    </row>
    <row r="67" spans="1:17" ht="18.75" x14ac:dyDescent="0.25">
      <c r="A67" s="16" t="s">
        <v>68</v>
      </c>
      <c r="J67" s="24"/>
      <c r="K67" s="24">
        <v>1177000</v>
      </c>
      <c r="M67" s="24">
        <v>162260956148</v>
      </c>
      <c r="O67" s="24">
        <v>151058161337</v>
      </c>
      <c r="Q67" s="24">
        <v>11202794811</v>
      </c>
    </row>
    <row r="68" spans="1:17" ht="18.75" x14ac:dyDescent="0.25">
      <c r="A68" s="16" t="s">
        <v>234</v>
      </c>
      <c r="J68" s="24"/>
      <c r="K68" s="24">
        <v>700000</v>
      </c>
      <c r="M68" s="24">
        <v>4173966291</v>
      </c>
      <c r="O68" s="24">
        <v>7652961003</v>
      </c>
      <c r="Q68" s="24">
        <v>-3478994712</v>
      </c>
    </row>
    <row r="69" spans="1:17" ht="18.75" x14ac:dyDescent="0.25">
      <c r="A69" s="16" t="s">
        <v>235</v>
      </c>
      <c r="J69" s="24"/>
      <c r="K69" s="24">
        <v>8250530</v>
      </c>
      <c r="M69" s="24">
        <v>22223056980</v>
      </c>
      <c r="O69" s="24">
        <v>16679932562</v>
      </c>
      <c r="Q69" s="24">
        <v>5543124418</v>
      </c>
    </row>
    <row r="70" spans="1:17" ht="37.5" x14ac:dyDescent="0.25">
      <c r="A70" s="16" t="s">
        <v>195</v>
      </c>
      <c r="J70" s="24"/>
      <c r="K70" s="24">
        <v>1367223</v>
      </c>
      <c r="M70" s="24">
        <v>10430302664</v>
      </c>
      <c r="O70" s="24">
        <v>9655048000</v>
      </c>
      <c r="Q70" s="24">
        <v>775254664</v>
      </c>
    </row>
    <row r="71" spans="1:17" ht="18.75" x14ac:dyDescent="0.25">
      <c r="A71" s="16" t="s">
        <v>236</v>
      </c>
      <c r="J71" s="24"/>
      <c r="K71" s="24">
        <v>278677</v>
      </c>
      <c r="M71" s="24">
        <v>2790980199</v>
      </c>
      <c r="O71" s="24">
        <v>2055395540</v>
      </c>
      <c r="Q71" s="24">
        <v>735584659</v>
      </c>
    </row>
    <row r="72" spans="1:17" ht="18.75" x14ac:dyDescent="0.25">
      <c r="A72" s="19" t="s">
        <v>75</v>
      </c>
      <c r="C72" s="25">
        <f>SUM(C9:$C$71)</f>
        <v>7347590</v>
      </c>
      <c r="E72" s="25">
        <f>SUM(E9:$E$71)</f>
        <v>33778106582</v>
      </c>
      <c r="G72" s="25">
        <f>SUM(G9:$G$71)</f>
        <v>35523947963</v>
      </c>
      <c r="I72" s="25">
        <f>SUM(I9:$I$71)</f>
        <v>-1745841381</v>
      </c>
      <c r="K72" s="25">
        <f>SUM(K9:$K$71)</f>
        <v>199977798</v>
      </c>
      <c r="M72" s="25">
        <f>SUM(M9:$M$71)</f>
        <v>1328466468416</v>
      </c>
      <c r="O72" s="25">
        <f>SUM(O9:$O$71)</f>
        <v>1217904728969</v>
      </c>
      <c r="Q72" s="25">
        <f>SUM(Q9:$Q$71)</f>
        <v>110561739447</v>
      </c>
    </row>
    <row r="73" spans="1:17" ht="18.75" x14ac:dyDescent="0.25">
      <c r="C73" s="26"/>
      <c r="E73" s="26"/>
      <c r="G73" s="26"/>
      <c r="I73" s="26"/>
      <c r="K73" s="26"/>
      <c r="M73" s="26"/>
      <c r="O73" s="26"/>
      <c r="Q73" s="26"/>
    </row>
    <row r="75" spans="1:17" ht="18.75" x14ac:dyDescent="0.25">
      <c r="A75" s="69" t="s">
        <v>237</v>
      </c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1"/>
    </row>
  </sheetData>
  <mergeCells count="7">
    <mergeCell ref="A75:Q75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72"/>
  <sheetViews>
    <sheetView rightToLeft="1" workbookViewId="0">
      <selection activeCell="I17" sqref="I17"/>
    </sheetView>
  </sheetViews>
  <sheetFormatPr defaultRowHeight="18" x14ac:dyDescent="0.25"/>
  <cols>
    <col min="1" max="1" width="23.7109375" style="12" customWidth="1"/>
    <col min="2" max="2" width="1.42578125" style="12" customWidth="1"/>
    <col min="3" max="3" width="14.140625" style="31" customWidth="1"/>
    <col min="4" max="4" width="1.42578125" style="31" customWidth="1"/>
    <col min="5" max="5" width="17.7109375" style="31" bestFit="1" customWidth="1"/>
    <col min="6" max="6" width="1.42578125" style="31" customWidth="1"/>
    <col min="7" max="7" width="17.85546875" style="31" bestFit="1" customWidth="1"/>
    <col min="8" max="8" width="1.42578125" style="31" customWidth="1"/>
    <col min="9" max="9" width="17" style="31" customWidth="1"/>
    <col min="10" max="10" width="1.42578125" style="31" customWidth="1"/>
    <col min="11" max="11" width="14.140625" style="31" customWidth="1"/>
    <col min="12" max="12" width="1.42578125" style="31" customWidth="1"/>
    <col min="13" max="13" width="17.7109375" style="31" bestFit="1" customWidth="1"/>
    <col min="14" max="14" width="1.42578125" style="31" customWidth="1"/>
    <col min="15" max="15" width="17.7109375" style="31" bestFit="1" customWidth="1"/>
    <col min="16" max="16" width="1.42578125" style="31" customWidth="1"/>
    <col min="17" max="17" width="17" style="31" customWidth="1"/>
    <col min="18" max="16384" width="9.140625" style="12"/>
  </cols>
  <sheetData>
    <row r="1" spans="1:17" ht="20.100000000000001" customHeight="1" x14ac:dyDescent="0.25">
      <c r="A1" s="52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17" ht="20.100000000000001" customHeight="1" x14ac:dyDescent="0.25">
      <c r="A2" s="52" t="s">
        <v>126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7" ht="20.100000000000001" customHeight="1" x14ac:dyDescent="0.25">
      <c r="A3" s="52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5" spans="1:17" ht="21" x14ac:dyDescent="0.25">
      <c r="A5" s="50" t="s">
        <v>238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</row>
    <row r="7" spans="1:17" ht="21" x14ac:dyDescent="0.25">
      <c r="C7" s="37" t="s">
        <v>142</v>
      </c>
      <c r="D7" s="68"/>
      <c r="E7" s="68"/>
      <c r="F7" s="68"/>
      <c r="G7" s="68"/>
      <c r="H7" s="68"/>
      <c r="I7" s="68"/>
      <c r="K7" s="37" t="s">
        <v>7</v>
      </c>
      <c r="L7" s="68"/>
      <c r="M7" s="68"/>
      <c r="N7" s="68"/>
      <c r="O7" s="68"/>
      <c r="P7" s="68"/>
      <c r="Q7" s="68"/>
    </row>
    <row r="8" spans="1:17" ht="42" x14ac:dyDescent="0.25">
      <c r="A8" s="32" t="s">
        <v>128</v>
      </c>
      <c r="C8" s="33" t="s">
        <v>9</v>
      </c>
      <c r="E8" s="33" t="s">
        <v>11</v>
      </c>
      <c r="G8" s="33" t="s">
        <v>205</v>
      </c>
      <c r="I8" s="33" t="s">
        <v>239</v>
      </c>
      <c r="K8" s="33" t="s">
        <v>9</v>
      </c>
      <c r="M8" s="33" t="s">
        <v>11</v>
      </c>
      <c r="O8" s="33" t="s">
        <v>205</v>
      </c>
      <c r="Q8" s="33" t="s">
        <v>239</v>
      </c>
    </row>
    <row r="9" spans="1:17" ht="18.75" x14ac:dyDescent="0.25">
      <c r="A9" s="16" t="s">
        <v>17</v>
      </c>
      <c r="C9" s="24">
        <v>5727148</v>
      </c>
      <c r="E9" s="24">
        <v>33816844528</v>
      </c>
      <c r="G9" s="24">
        <v>32735160949</v>
      </c>
      <c r="I9" s="24">
        <v>1081683579</v>
      </c>
      <c r="K9" s="24">
        <v>5727148</v>
      </c>
      <c r="M9" s="24">
        <v>33816844528</v>
      </c>
      <c r="O9" s="24">
        <v>28555211564</v>
      </c>
      <c r="Q9" s="24">
        <v>5261632964</v>
      </c>
    </row>
    <row r="10" spans="1:17" ht="18.75" x14ac:dyDescent="0.25">
      <c r="A10" s="16" t="s">
        <v>18</v>
      </c>
      <c r="C10" s="24">
        <v>708623</v>
      </c>
      <c r="E10" s="24">
        <v>9199551413</v>
      </c>
      <c r="G10" s="24">
        <v>7644479845</v>
      </c>
      <c r="I10" s="24">
        <v>1555071568</v>
      </c>
      <c r="K10" s="24">
        <v>708623</v>
      </c>
      <c r="M10" s="24">
        <v>9199551413</v>
      </c>
      <c r="O10" s="24">
        <v>9016822996</v>
      </c>
      <c r="Q10" s="24">
        <v>182728417</v>
      </c>
    </row>
    <row r="11" spans="1:17" ht="18.75" x14ac:dyDescent="0.25">
      <c r="A11" s="16" t="s">
        <v>19</v>
      </c>
      <c r="C11" s="24">
        <v>3762777</v>
      </c>
      <c r="E11" s="24">
        <v>10143933549</v>
      </c>
      <c r="G11" s="24">
        <v>9575394501</v>
      </c>
      <c r="I11" s="24">
        <v>568539048</v>
      </c>
      <c r="K11" s="24">
        <v>3762777</v>
      </c>
      <c r="M11" s="24">
        <v>10143933549</v>
      </c>
      <c r="O11" s="24">
        <v>8245733020</v>
      </c>
      <c r="Q11" s="24">
        <v>1898200529</v>
      </c>
    </row>
    <row r="12" spans="1:17" ht="18.75" x14ac:dyDescent="0.25">
      <c r="A12" s="16" t="s">
        <v>20</v>
      </c>
      <c r="C12" s="24">
        <v>6000000</v>
      </c>
      <c r="E12" s="24">
        <v>16771611600</v>
      </c>
      <c r="G12" s="24">
        <v>15519108600</v>
      </c>
      <c r="I12" s="24">
        <v>1252503000</v>
      </c>
      <c r="K12" s="24">
        <v>6000000</v>
      </c>
      <c r="M12" s="24">
        <v>16771611600</v>
      </c>
      <c r="O12" s="24">
        <v>20343458101</v>
      </c>
      <c r="Q12" s="24">
        <v>-3571846501</v>
      </c>
    </row>
    <row r="13" spans="1:17" ht="18.75" x14ac:dyDescent="0.25">
      <c r="A13" s="16" t="s">
        <v>21</v>
      </c>
      <c r="C13" s="24">
        <v>5100000</v>
      </c>
      <c r="E13" s="24">
        <v>19568868300</v>
      </c>
      <c r="G13" s="24">
        <v>17150642865</v>
      </c>
      <c r="I13" s="24">
        <v>2418225435</v>
      </c>
      <c r="K13" s="24">
        <v>5100000</v>
      </c>
      <c r="M13" s="24">
        <v>19568868300</v>
      </c>
      <c r="O13" s="24">
        <v>27417545391</v>
      </c>
      <c r="Q13" s="24">
        <v>-7848677091</v>
      </c>
    </row>
    <row r="14" spans="1:17" ht="18.75" x14ac:dyDescent="0.25">
      <c r="A14" s="16" t="s">
        <v>22</v>
      </c>
      <c r="C14" s="24">
        <v>53000000</v>
      </c>
      <c r="E14" s="24">
        <v>195881528700</v>
      </c>
      <c r="G14" s="24">
        <v>197936230050</v>
      </c>
      <c r="I14" s="24">
        <v>-2054701350</v>
      </c>
      <c r="K14" s="24">
        <v>53000000</v>
      </c>
      <c r="M14" s="24">
        <v>195881528700</v>
      </c>
      <c r="O14" s="24">
        <v>169644573000</v>
      </c>
      <c r="Q14" s="24">
        <v>26236955700</v>
      </c>
    </row>
    <row r="15" spans="1:17" ht="18.75" x14ac:dyDescent="0.25">
      <c r="A15" s="16" t="s">
        <v>23</v>
      </c>
      <c r="C15" s="24">
        <v>0</v>
      </c>
      <c r="E15" s="24">
        <v>0</v>
      </c>
      <c r="G15" s="24">
        <v>-1790520197</v>
      </c>
      <c r="I15" s="24">
        <v>1790520197</v>
      </c>
    </row>
    <row r="16" spans="1:17" ht="18.75" x14ac:dyDescent="0.25">
      <c r="A16" s="16" t="s">
        <v>24</v>
      </c>
      <c r="C16" s="24">
        <v>60514487</v>
      </c>
      <c r="E16" s="24">
        <v>286876456651</v>
      </c>
      <c r="G16" s="24">
        <v>269070746614</v>
      </c>
      <c r="I16" s="24">
        <v>17805710037</v>
      </c>
      <c r="K16" s="24">
        <v>60514487</v>
      </c>
      <c r="M16" s="24">
        <v>286876456651</v>
      </c>
      <c r="O16" s="24">
        <v>203743040193</v>
      </c>
      <c r="Q16" s="24">
        <v>83133416458</v>
      </c>
    </row>
    <row r="17" spans="1:17" ht="18.75" x14ac:dyDescent="0.25">
      <c r="A17" s="16" t="s">
        <v>25</v>
      </c>
      <c r="C17" s="24">
        <v>3200000</v>
      </c>
      <c r="E17" s="24">
        <v>6673654080</v>
      </c>
      <c r="G17" s="24">
        <v>4736490050</v>
      </c>
      <c r="I17" s="24">
        <v>1937164030</v>
      </c>
      <c r="K17" s="24">
        <v>3200000</v>
      </c>
      <c r="M17" s="24">
        <v>6673654080</v>
      </c>
      <c r="O17" s="24">
        <v>8963864061</v>
      </c>
      <c r="Q17" s="24">
        <v>-2290209981</v>
      </c>
    </row>
    <row r="18" spans="1:17" ht="18.75" x14ac:dyDescent="0.25">
      <c r="A18" s="16" t="s">
        <v>26</v>
      </c>
      <c r="C18" s="24">
        <v>4400000</v>
      </c>
      <c r="E18" s="24">
        <v>15251510340</v>
      </c>
      <c r="G18" s="24">
        <v>14249905560</v>
      </c>
      <c r="I18" s="24">
        <v>1001604780</v>
      </c>
      <c r="K18" s="24">
        <v>4400000</v>
      </c>
      <c r="M18" s="24">
        <v>15251510340</v>
      </c>
      <c r="O18" s="24">
        <v>19608409112</v>
      </c>
      <c r="Q18" s="24">
        <v>-4356898772</v>
      </c>
    </row>
    <row r="19" spans="1:17" ht="37.5" x14ac:dyDescent="0.25">
      <c r="A19" s="16" t="s">
        <v>216</v>
      </c>
      <c r="J19" s="24"/>
      <c r="K19" s="24">
        <v>0</v>
      </c>
      <c r="M19" s="24">
        <v>0</v>
      </c>
      <c r="O19" s="24">
        <v>-481749</v>
      </c>
      <c r="Q19" s="24">
        <v>481749</v>
      </c>
    </row>
    <row r="20" spans="1:17" ht="37.5" x14ac:dyDescent="0.25">
      <c r="A20" s="16" t="s">
        <v>27</v>
      </c>
      <c r="C20" s="24">
        <v>20400000</v>
      </c>
      <c r="E20" s="24">
        <v>39948881400</v>
      </c>
      <c r="G20" s="24">
        <v>50676271380</v>
      </c>
      <c r="I20" s="24">
        <v>-10727389980</v>
      </c>
      <c r="K20" s="24">
        <v>20400000</v>
      </c>
      <c r="M20" s="24">
        <v>39948881400</v>
      </c>
      <c r="O20" s="24">
        <v>47338579527</v>
      </c>
      <c r="Q20" s="24">
        <v>-7389698127</v>
      </c>
    </row>
    <row r="21" spans="1:17" ht="18.75" x14ac:dyDescent="0.25">
      <c r="A21" s="16" t="s">
        <v>28</v>
      </c>
      <c r="C21" s="24">
        <v>12622301</v>
      </c>
      <c r="E21" s="24">
        <v>76161493736</v>
      </c>
      <c r="G21" s="24">
        <v>71393558378</v>
      </c>
      <c r="I21" s="24">
        <v>4767935358</v>
      </c>
      <c r="K21" s="24">
        <v>12622301</v>
      </c>
      <c r="M21" s="24">
        <v>76161493736</v>
      </c>
      <c r="O21" s="24">
        <v>89288416905</v>
      </c>
      <c r="Q21" s="24">
        <v>-13126923169</v>
      </c>
    </row>
    <row r="22" spans="1:17" ht="18.75" x14ac:dyDescent="0.25">
      <c r="A22" s="16" t="s">
        <v>29</v>
      </c>
      <c r="C22" s="24">
        <v>3940000</v>
      </c>
      <c r="E22" s="24">
        <v>10124299845</v>
      </c>
      <c r="G22" s="24">
        <v>9646479891</v>
      </c>
      <c r="I22" s="24">
        <v>477819954</v>
      </c>
      <c r="K22" s="24">
        <v>3940000</v>
      </c>
      <c r="M22" s="24">
        <v>10124299845</v>
      </c>
      <c r="O22" s="24">
        <v>10428656798</v>
      </c>
      <c r="Q22" s="24">
        <v>-304356953</v>
      </c>
    </row>
    <row r="23" spans="1:17" ht="18.75" x14ac:dyDescent="0.25">
      <c r="A23" s="16" t="s">
        <v>30</v>
      </c>
      <c r="C23" s="24">
        <v>14300000</v>
      </c>
      <c r="E23" s="24">
        <v>36901919340</v>
      </c>
      <c r="G23" s="24">
        <v>34655962770</v>
      </c>
      <c r="I23" s="24">
        <v>2245956570</v>
      </c>
      <c r="K23" s="24">
        <v>14300000</v>
      </c>
      <c r="M23" s="24">
        <v>36901919340</v>
      </c>
      <c r="O23" s="24">
        <v>44291128422</v>
      </c>
      <c r="Q23" s="24">
        <v>-7389209082</v>
      </c>
    </row>
    <row r="24" spans="1:17" ht="18.75" x14ac:dyDescent="0.25">
      <c r="A24" s="16" t="s">
        <v>31</v>
      </c>
      <c r="C24" s="24">
        <v>1300949</v>
      </c>
      <c r="E24" s="24">
        <v>10332734744</v>
      </c>
      <c r="G24" s="24">
        <v>9453353064</v>
      </c>
      <c r="I24" s="24">
        <v>879381680</v>
      </c>
      <c r="K24" s="24">
        <v>1300949</v>
      </c>
      <c r="M24" s="24">
        <v>10332734744</v>
      </c>
      <c r="O24" s="24">
        <v>9625044206</v>
      </c>
      <c r="Q24" s="24">
        <v>707690538</v>
      </c>
    </row>
    <row r="25" spans="1:17" ht="18.75" x14ac:dyDescent="0.25">
      <c r="A25" s="16" t="s">
        <v>32</v>
      </c>
      <c r="C25" s="24">
        <v>8682057</v>
      </c>
      <c r="E25" s="24">
        <v>21282563344</v>
      </c>
      <c r="G25" s="24">
        <v>19988003530</v>
      </c>
      <c r="I25" s="24">
        <v>1294559814</v>
      </c>
      <c r="K25" s="24">
        <v>8682057</v>
      </c>
      <c r="M25" s="24">
        <v>21282563344</v>
      </c>
      <c r="O25" s="24">
        <v>24601436373</v>
      </c>
      <c r="Q25" s="24">
        <v>-3318873029</v>
      </c>
    </row>
    <row r="26" spans="1:17" ht="18.75" x14ac:dyDescent="0.25">
      <c r="A26" s="16" t="s">
        <v>33</v>
      </c>
      <c r="C26" s="24">
        <v>1028378</v>
      </c>
      <c r="E26" s="24">
        <v>6368674510</v>
      </c>
      <c r="G26" s="24">
        <v>5704206062</v>
      </c>
      <c r="I26" s="24">
        <v>664468448</v>
      </c>
      <c r="K26" s="24">
        <v>1028378</v>
      </c>
      <c r="M26" s="24">
        <v>6368674510</v>
      </c>
      <c r="O26" s="24">
        <v>7860615347</v>
      </c>
      <c r="Q26" s="24">
        <v>-1491940837</v>
      </c>
    </row>
    <row r="27" spans="1:17" ht="18.75" x14ac:dyDescent="0.25">
      <c r="A27" s="16" t="s">
        <v>34</v>
      </c>
      <c r="C27" s="24">
        <v>4600000</v>
      </c>
      <c r="E27" s="24">
        <v>5884974810</v>
      </c>
      <c r="G27" s="24">
        <v>5413993920</v>
      </c>
      <c r="I27" s="24">
        <v>470980890</v>
      </c>
      <c r="K27" s="24">
        <v>4600000</v>
      </c>
      <c r="M27" s="24">
        <v>5884974810</v>
      </c>
      <c r="O27" s="24">
        <v>6492066958</v>
      </c>
      <c r="Q27" s="24">
        <v>-607092148</v>
      </c>
    </row>
    <row r="28" spans="1:17" ht="18.75" x14ac:dyDescent="0.25">
      <c r="A28" s="16" t="s">
        <v>35</v>
      </c>
      <c r="C28" s="24">
        <v>6508548</v>
      </c>
      <c r="E28" s="24">
        <v>34548850224</v>
      </c>
      <c r="G28" s="24">
        <v>29935867039</v>
      </c>
      <c r="I28" s="24">
        <v>4612983185</v>
      </c>
      <c r="K28" s="24">
        <v>6508548</v>
      </c>
      <c r="M28" s="24">
        <v>34548850224</v>
      </c>
      <c r="O28" s="24">
        <v>35392041231</v>
      </c>
      <c r="Q28" s="24">
        <v>-843191007</v>
      </c>
    </row>
    <row r="29" spans="1:17" ht="18.75" x14ac:dyDescent="0.25">
      <c r="A29" s="16" t="s">
        <v>36</v>
      </c>
      <c r="C29" s="24">
        <v>5970000</v>
      </c>
      <c r="E29" s="24">
        <v>142249449645</v>
      </c>
      <c r="G29" s="24">
        <v>121478774895</v>
      </c>
      <c r="I29" s="24">
        <v>20770674750</v>
      </c>
      <c r="K29" s="24">
        <v>5970000</v>
      </c>
      <c r="M29" s="24">
        <v>142249449645</v>
      </c>
      <c r="O29" s="24">
        <v>150735753900</v>
      </c>
      <c r="Q29" s="24">
        <v>-8486304255</v>
      </c>
    </row>
    <row r="30" spans="1:17" ht="18.75" x14ac:dyDescent="0.25">
      <c r="A30" s="16" t="s">
        <v>37</v>
      </c>
      <c r="C30" s="24">
        <v>4563157</v>
      </c>
      <c r="E30" s="24">
        <v>126599933484</v>
      </c>
      <c r="G30" s="24">
        <v>113717675831</v>
      </c>
      <c r="I30" s="24">
        <v>12882257653</v>
      </c>
      <c r="K30" s="24">
        <v>4563157</v>
      </c>
      <c r="M30" s="24">
        <v>126599933484</v>
      </c>
      <c r="O30" s="24">
        <v>101677158718</v>
      </c>
      <c r="Q30" s="24">
        <v>24922774766</v>
      </c>
    </row>
    <row r="31" spans="1:17" ht="18.75" x14ac:dyDescent="0.25">
      <c r="A31" s="16" t="s">
        <v>38</v>
      </c>
      <c r="C31" s="24">
        <v>831000</v>
      </c>
      <c r="E31" s="24">
        <v>23732575951</v>
      </c>
      <c r="G31" s="24">
        <v>21270930412</v>
      </c>
      <c r="I31" s="24">
        <v>2461645539</v>
      </c>
      <c r="K31" s="24">
        <v>831000</v>
      </c>
      <c r="M31" s="24">
        <v>23732575951</v>
      </c>
      <c r="O31" s="24">
        <v>25491530424</v>
      </c>
      <c r="Q31" s="24">
        <v>-1758954473</v>
      </c>
    </row>
    <row r="32" spans="1:17" ht="18.75" x14ac:dyDescent="0.25">
      <c r="A32" s="16" t="s">
        <v>39</v>
      </c>
      <c r="C32" s="24">
        <v>984976</v>
      </c>
      <c r="E32" s="24">
        <v>20277479785</v>
      </c>
      <c r="G32" s="24">
        <v>21569912103</v>
      </c>
      <c r="I32" s="24">
        <v>-1292432318</v>
      </c>
      <c r="K32" s="24">
        <v>984976</v>
      </c>
      <c r="M32" s="24">
        <v>20277479785</v>
      </c>
      <c r="O32" s="24">
        <v>20009152032</v>
      </c>
      <c r="Q32" s="24">
        <v>268327753</v>
      </c>
    </row>
    <row r="33" spans="1:17" ht="18.75" x14ac:dyDescent="0.25">
      <c r="A33" s="16" t="s">
        <v>40</v>
      </c>
      <c r="C33" s="24">
        <v>92951</v>
      </c>
      <c r="E33" s="24">
        <v>32197910692</v>
      </c>
      <c r="G33" s="24">
        <v>28636894025</v>
      </c>
      <c r="I33" s="24">
        <v>3561016667</v>
      </c>
      <c r="K33" s="24">
        <v>92951</v>
      </c>
      <c r="M33" s="24">
        <v>32197910692</v>
      </c>
      <c r="O33" s="24">
        <v>23432788739</v>
      </c>
      <c r="Q33" s="24">
        <v>8765121953</v>
      </c>
    </row>
    <row r="34" spans="1:17" ht="18.75" x14ac:dyDescent="0.25">
      <c r="A34" s="16" t="s">
        <v>41</v>
      </c>
      <c r="C34" s="24">
        <v>500000</v>
      </c>
      <c r="E34" s="24">
        <v>18827307000</v>
      </c>
      <c r="G34" s="24">
        <v>17932662000</v>
      </c>
      <c r="I34" s="24">
        <v>894645000</v>
      </c>
      <c r="K34" s="24">
        <v>500000</v>
      </c>
      <c r="M34" s="24">
        <v>18827307000</v>
      </c>
      <c r="O34" s="24">
        <v>20004631832</v>
      </c>
      <c r="Q34" s="24">
        <v>-1177324832</v>
      </c>
    </row>
    <row r="35" spans="1:17" ht="18.75" x14ac:dyDescent="0.25">
      <c r="A35" s="16" t="s">
        <v>42</v>
      </c>
      <c r="C35" s="24">
        <v>3529411</v>
      </c>
      <c r="E35" s="24">
        <v>7192242559</v>
      </c>
      <c r="G35" s="24">
        <v>5795894980</v>
      </c>
      <c r="I35" s="24">
        <v>1396347579</v>
      </c>
      <c r="K35" s="24">
        <v>3529411</v>
      </c>
      <c r="M35" s="24">
        <v>7192242559</v>
      </c>
      <c r="O35" s="24">
        <v>7480091458</v>
      </c>
      <c r="Q35" s="24">
        <v>-287848899</v>
      </c>
    </row>
    <row r="36" spans="1:17" ht="37.5" x14ac:dyDescent="0.25">
      <c r="A36" s="16" t="s">
        <v>43</v>
      </c>
      <c r="C36" s="24">
        <v>3015000</v>
      </c>
      <c r="E36" s="24">
        <v>16124186835</v>
      </c>
      <c r="G36" s="24">
        <v>14955333142</v>
      </c>
      <c r="I36" s="24">
        <v>1168853693</v>
      </c>
      <c r="K36" s="24">
        <v>3015000</v>
      </c>
      <c r="M36" s="24">
        <v>16124186835</v>
      </c>
      <c r="O36" s="24">
        <v>21553555916</v>
      </c>
      <c r="Q36" s="24">
        <v>-5429369081</v>
      </c>
    </row>
    <row r="37" spans="1:17" ht="37.5" x14ac:dyDescent="0.25">
      <c r="A37" s="16" t="s">
        <v>44</v>
      </c>
      <c r="C37" s="24">
        <v>4128131</v>
      </c>
      <c r="E37" s="24">
        <v>18441437381</v>
      </c>
      <c r="G37" s="24">
        <v>18053819750</v>
      </c>
      <c r="I37" s="24">
        <v>387617631</v>
      </c>
      <c r="K37" s="24">
        <v>4128131</v>
      </c>
      <c r="M37" s="24">
        <v>18441437381</v>
      </c>
      <c r="O37" s="24">
        <v>20805627539</v>
      </c>
      <c r="Q37" s="24">
        <v>-2364190158</v>
      </c>
    </row>
    <row r="38" spans="1:17" ht="18.75" x14ac:dyDescent="0.25">
      <c r="A38" s="16" t="s">
        <v>45</v>
      </c>
      <c r="C38" s="24">
        <v>21592996</v>
      </c>
      <c r="E38" s="24">
        <v>115908395439</v>
      </c>
      <c r="G38" s="24">
        <v>89356787076</v>
      </c>
      <c r="I38" s="24">
        <v>26551608363</v>
      </c>
      <c r="K38" s="24">
        <v>21592996</v>
      </c>
      <c r="M38" s="24">
        <v>115908395439</v>
      </c>
      <c r="O38" s="24">
        <v>85235629808</v>
      </c>
      <c r="Q38" s="24">
        <v>30672765631</v>
      </c>
    </row>
    <row r="39" spans="1:17" ht="18.75" x14ac:dyDescent="0.25">
      <c r="A39" s="16" t="s">
        <v>46</v>
      </c>
      <c r="C39" s="24">
        <v>2900000</v>
      </c>
      <c r="E39" s="24">
        <v>32834465550</v>
      </c>
      <c r="G39" s="24">
        <v>29778755850</v>
      </c>
      <c r="I39" s="24">
        <v>3055709700</v>
      </c>
      <c r="K39" s="24">
        <v>2900000</v>
      </c>
      <c r="M39" s="24">
        <v>32834465550</v>
      </c>
      <c r="O39" s="24">
        <v>31710195000</v>
      </c>
      <c r="Q39" s="24">
        <v>1124270550</v>
      </c>
    </row>
    <row r="40" spans="1:17" ht="18.75" x14ac:dyDescent="0.25">
      <c r="A40" s="16" t="s">
        <v>47</v>
      </c>
      <c r="C40" s="24">
        <v>2536000</v>
      </c>
      <c r="E40" s="24">
        <v>95290428240</v>
      </c>
      <c r="G40" s="24">
        <v>79610363064</v>
      </c>
      <c r="I40" s="24">
        <v>15680065176</v>
      </c>
      <c r="K40" s="24">
        <v>2536000</v>
      </c>
      <c r="M40" s="24">
        <v>95290428240</v>
      </c>
      <c r="O40" s="24">
        <v>57174256944</v>
      </c>
      <c r="Q40" s="24">
        <v>38116171296</v>
      </c>
    </row>
    <row r="41" spans="1:17" ht="18.75" x14ac:dyDescent="0.25">
      <c r="A41" s="16" t="s">
        <v>48</v>
      </c>
      <c r="C41" s="24">
        <v>4974280</v>
      </c>
      <c r="E41" s="24">
        <v>36145632979</v>
      </c>
      <c r="G41" s="24">
        <v>34118312935</v>
      </c>
      <c r="I41" s="24">
        <v>2027320044</v>
      </c>
      <c r="K41" s="24">
        <v>4974280</v>
      </c>
      <c r="M41" s="24">
        <v>36145632979</v>
      </c>
      <c r="O41" s="24">
        <v>38962698391</v>
      </c>
      <c r="Q41" s="24">
        <v>-2817065412</v>
      </c>
    </row>
    <row r="42" spans="1:17" ht="18.75" x14ac:dyDescent="0.25">
      <c r="A42" s="16" t="s">
        <v>49</v>
      </c>
      <c r="C42" s="24">
        <v>2856444</v>
      </c>
      <c r="E42" s="24">
        <v>35123973717</v>
      </c>
      <c r="G42" s="24">
        <v>31205535259</v>
      </c>
      <c r="I42" s="24">
        <v>3918438458</v>
      </c>
      <c r="K42" s="24">
        <v>2856444</v>
      </c>
      <c r="M42" s="24">
        <v>35123973717</v>
      </c>
      <c r="O42" s="24">
        <v>33306726896</v>
      </c>
      <c r="Q42" s="24">
        <v>1817246821</v>
      </c>
    </row>
    <row r="43" spans="1:17" ht="18.75" x14ac:dyDescent="0.25">
      <c r="A43" s="16" t="s">
        <v>50</v>
      </c>
      <c r="C43" s="24">
        <v>32969288</v>
      </c>
      <c r="E43" s="24">
        <v>208764779091</v>
      </c>
      <c r="G43" s="24">
        <v>174680733525</v>
      </c>
      <c r="I43" s="24">
        <v>34084045566</v>
      </c>
      <c r="K43" s="24">
        <v>32969288</v>
      </c>
      <c r="M43" s="24">
        <v>208764779091</v>
      </c>
      <c r="O43" s="24">
        <v>193033681137</v>
      </c>
      <c r="Q43" s="24">
        <v>15731097954</v>
      </c>
    </row>
    <row r="44" spans="1:17" ht="18.75" x14ac:dyDescent="0.25">
      <c r="A44" s="16" t="s">
        <v>51</v>
      </c>
      <c r="C44" s="24">
        <v>164000</v>
      </c>
      <c r="E44" s="24">
        <v>30342064104</v>
      </c>
      <c r="G44" s="24">
        <v>22197375072</v>
      </c>
      <c r="I44" s="24">
        <v>8144689032</v>
      </c>
      <c r="K44" s="24">
        <v>164000</v>
      </c>
      <c r="M44" s="24">
        <v>30342064104</v>
      </c>
      <c r="O44" s="24">
        <v>24701106122</v>
      </c>
      <c r="Q44" s="24">
        <v>5640957982</v>
      </c>
    </row>
    <row r="45" spans="1:17" ht="18.75" x14ac:dyDescent="0.25">
      <c r="A45" s="16" t="s">
        <v>52</v>
      </c>
      <c r="C45" s="24">
        <v>2741672</v>
      </c>
      <c r="E45" s="24">
        <v>24446470693</v>
      </c>
      <c r="G45" s="24">
        <v>20739982383</v>
      </c>
      <c r="I45" s="24">
        <v>3706488310</v>
      </c>
      <c r="K45" s="24">
        <v>2741672</v>
      </c>
      <c r="M45" s="24">
        <v>24446470693</v>
      </c>
      <c r="O45" s="24">
        <v>20518425546</v>
      </c>
      <c r="Q45" s="24">
        <v>3928045147</v>
      </c>
    </row>
    <row r="46" spans="1:17" ht="18.75" x14ac:dyDescent="0.25">
      <c r="A46" s="16" t="s">
        <v>53</v>
      </c>
      <c r="C46" s="24">
        <v>10391393</v>
      </c>
      <c r="E46" s="24">
        <v>108253832938</v>
      </c>
      <c r="G46" s="24">
        <v>95656331214</v>
      </c>
      <c r="I46" s="24">
        <v>12597501724</v>
      </c>
      <c r="K46" s="24">
        <v>10391393</v>
      </c>
      <c r="M46" s="24">
        <v>108253832938</v>
      </c>
      <c r="O46" s="24">
        <v>96803230790</v>
      </c>
      <c r="Q46" s="24">
        <v>11450602148</v>
      </c>
    </row>
    <row r="47" spans="1:17" ht="18.75" x14ac:dyDescent="0.25">
      <c r="A47" s="16" t="s">
        <v>54</v>
      </c>
      <c r="C47" s="24">
        <v>3455133</v>
      </c>
      <c r="E47" s="24">
        <v>22118662734</v>
      </c>
      <c r="G47" s="24">
        <v>19130582520</v>
      </c>
      <c r="I47" s="24">
        <v>2988080214</v>
      </c>
      <c r="K47" s="24">
        <v>3455133</v>
      </c>
      <c r="M47" s="24">
        <v>22118662734</v>
      </c>
      <c r="O47" s="24">
        <v>17594600480</v>
      </c>
      <c r="Q47" s="24">
        <v>4524062254</v>
      </c>
    </row>
    <row r="48" spans="1:17" ht="37.5" x14ac:dyDescent="0.25">
      <c r="A48" s="16" t="s">
        <v>55</v>
      </c>
      <c r="C48" s="24">
        <v>100000</v>
      </c>
      <c r="E48" s="24">
        <v>2286315000</v>
      </c>
      <c r="G48" s="24">
        <v>2298683081</v>
      </c>
      <c r="I48" s="24">
        <v>-12368081</v>
      </c>
      <c r="K48" s="24">
        <v>100000</v>
      </c>
      <c r="M48" s="24">
        <v>2286315000</v>
      </c>
      <c r="O48" s="24">
        <v>2298683081</v>
      </c>
      <c r="Q48" s="24">
        <v>-12368081</v>
      </c>
    </row>
    <row r="49" spans="1:17" ht="18.75" x14ac:dyDescent="0.25">
      <c r="A49" s="16" t="s">
        <v>56</v>
      </c>
      <c r="C49" s="24">
        <v>4650357</v>
      </c>
      <c r="E49" s="24">
        <v>35825827163</v>
      </c>
      <c r="G49" s="24">
        <v>31434274156</v>
      </c>
      <c r="I49" s="24">
        <v>4391553007</v>
      </c>
      <c r="K49" s="24">
        <v>4650357</v>
      </c>
      <c r="M49" s="24">
        <v>35825827163</v>
      </c>
      <c r="O49" s="24">
        <v>31031503338</v>
      </c>
      <c r="Q49" s="24">
        <v>4794323825</v>
      </c>
    </row>
    <row r="50" spans="1:17" ht="37.5" x14ac:dyDescent="0.25">
      <c r="A50" s="16" t="s">
        <v>229</v>
      </c>
      <c r="J50" s="24"/>
      <c r="K50" s="24">
        <v>0</v>
      </c>
      <c r="M50" s="24">
        <v>0</v>
      </c>
      <c r="O50" s="24">
        <v>217187948</v>
      </c>
      <c r="Q50" s="24">
        <v>-217187948</v>
      </c>
    </row>
    <row r="51" spans="1:17" ht="18.75" x14ac:dyDescent="0.25">
      <c r="A51" s="16" t="s">
        <v>57</v>
      </c>
      <c r="C51" s="24">
        <v>0</v>
      </c>
      <c r="E51" s="24">
        <v>0</v>
      </c>
      <c r="G51" s="24">
        <v>-3437319943</v>
      </c>
      <c r="I51" s="24">
        <v>3437319943</v>
      </c>
    </row>
    <row r="52" spans="1:17" ht="18.75" x14ac:dyDescent="0.25">
      <c r="A52" s="16" t="s">
        <v>58</v>
      </c>
      <c r="C52" s="24">
        <v>26865468</v>
      </c>
      <c r="E52" s="24">
        <v>206968543107</v>
      </c>
      <c r="G52" s="24">
        <v>184802879781</v>
      </c>
      <c r="I52" s="24">
        <v>22165663326</v>
      </c>
      <c r="K52" s="24">
        <v>26865468</v>
      </c>
      <c r="M52" s="24">
        <v>206968543107</v>
      </c>
      <c r="O52" s="24">
        <v>200025082305</v>
      </c>
      <c r="Q52" s="24">
        <v>6943460802</v>
      </c>
    </row>
    <row r="53" spans="1:17" ht="18.75" x14ac:dyDescent="0.25">
      <c r="A53" s="16" t="s">
        <v>59</v>
      </c>
      <c r="C53" s="24">
        <v>7541555</v>
      </c>
      <c r="E53" s="24">
        <v>107652364258</v>
      </c>
      <c r="G53" s="24">
        <v>83063244845</v>
      </c>
      <c r="I53" s="24">
        <v>24589119413</v>
      </c>
      <c r="K53" s="24">
        <v>7541555</v>
      </c>
      <c r="M53" s="24">
        <v>107652364258</v>
      </c>
      <c r="O53" s="24">
        <v>102329719507</v>
      </c>
      <c r="Q53" s="24">
        <v>5322644751</v>
      </c>
    </row>
    <row r="54" spans="1:17" ht="18.75" x14ac:dyDescent="0.25">
      <c r="A54" s="16" t="s">
        <v>60</v>
      </c>
      <c r="C54" s="24">
        <v>20042105</v>
      </c>
      <c r="E54" s="24">
        <v>174524205203</v>
      </c>
      <c r="G54" s="24">
        <v>163765863787</v>
      </c>
      <c r="I54" s="24">
        <v>10758341416</v>
      </c>
      <c r="K54" s="24">
        <v>20042105</v>
      </c>
      <c r="M54" s="24">
        <v>174524205203</v>
      </c>
      <c r="O54" s="24">
        <v>173877883004</v>
      </c>
      <c r="Q54" s="24">
        <v>646322199</v>
      </c>
    </row>
    <row r="55" spans="1:17" ht="18.75" x14ac:dyDescent="0.25">
      <c r="A55" s="16" t="s">
        <v>61</v>
      </c>
      <c r="C55" s="24">
        <v>5650000</v>
      </c>
      <c r="E55" s="24">
        <v>57736412100</v>
      </c>
      <c r="G55" s="24">
        <v>54759729375</v>
      </c>
      <c r="I55" s="24">
        <v>2976682725</v>
      </c>
      <c r="K55" s="24">
        <v>5650000</v>
      </c>
      <c r="M55" s="24">
        <v>57736412100</v>
      </c>
      <c r="O55" s="24">
        <v>79083952061</v>
      </c>
      <c r="Q55" s="24">
        <v>-21347539961</v>
      </c>
    </row>
    <row r="56" spans="1:17" ht="18.75" x14ac:dyDescent="0.25">
      <c r="A56" s="16" t="s">
        <v>62</v>
      </c>
      <c r="C56" s="24">
        <v>10800000</v>
      </c>
      <c r="E56" s="24">
        <v>48536280540</v>
      </c>
      <c r="G56" s="24">
        <v>44521113780</v>
      </c>
      <c r="I56" s="24">
        <v>4015166760</v>
      </c>
      <c r="K56" s="24">
        <v>10800000</v>
      </c>
      <c r="M56" s="24">
        <v>48536280540</v>
      </c>
      <c r="O56" s="24">
        <v>65055973061</v>
      </c>
      <c r="Q56" s="24">
        <v>-16519692521</v>
      </c>
    </row>
    <row r="57" spans="1:17" ht="18.75" x14ac:dyDescent="0.25">
      <c r="A57" s="16" t="s">
        <v>63</v>
      </c>
      <c r="C57" s="24">
        <v>3725173</v>
      </c>
      <c r="E57" s="24">
        <v>28587223463</v>
      </c>
      <c r="G57" s="24">
        <v>24254703845</v>
      </c>
      <c r="I57" s="24">
        <v>4332519618</v>
      </c>
      <c r="K57" s="24">
        <v>3725173</v>
      </c>
      <c r="M57" s="24">
        <v>28587223463</v>
      </c>
      <c r="O57" s="24">
        <v>27601929167</v>
      </c>
      <c r="Q57" s="24">
        <v>985294296</v>
      </c>
    </row>
    <row r="58" spans="1:17" ht="18.75" x14ac:dyDescent="0.25">
      <c r="A58" s="16" t="s">
        <v>64</v>
      </c>
      <c r="C58" s="24">
        <v>447572</v>
      </c>
      <c r="E58" s="24">
        <v>29328397760</v>
      </c>
      <c r="G58" s="24">
        <v>26712333154</v>
      </c>
      <c r="I58" s="24">
        <v>2616064606</v>
      </c>
      <c r="K58" s="24">
        <v>447572</v>
      </c>
      <c r="M58" s="24">
        <v>29328397760</v>
      </c>
      <c r="O58" s="24">
        <v>27845808469</v>
      </c>
      <c r="Q58" s="24">
        <v>1482589291</v>
      </c>
    </row>
    <row r="59" spans="1:17" ht="18.75" x14ac:dyDescent="0.25">
      <c r="A59" s="16" t="s">
        <v>65</v>
      </c>
      <c r="C59" s="24">
        <v>630116</v>
      </c>
      <c r="E59" s="24">
        <v>28480898842</v>
      </c>
      <c r="G59" s="24">
        <v>27603985308</v>
      </c>
      <c r="I59" s="24">
        <v>876913534</v>
      </c>
      <c r="K59" s="24">
        <v>630116</v>
      </c>
      <c r="M59" s="24">
        <v>28480898842</v>
      </c>
      <c r="O59" s="24">
        <v>17526457098</v>
      </c>
      <c r="Q59" s="24">
        <v>10954441744</v>
      </c>
    </row>
    <row r="60" spans="1:17" ht="18.75" x14ac:dyDescent="0.25">
      <c r="A60" s="16" t="s">
        <v>66</v>
      </c>
      <c r="C60" s="24">
        <v>0</v>
      </c>
      <c r="E60" s="24">
        <v>0</v>
      </c>
      <c r="G60" s="24">
        <v>2858825795</v>
      </c>
      <c r="I60" s="24">
        <v>-2858825795</v>
      </c>
    </row>
    <row r="61" spans="1:17" ht="18.75" x14ac:dyDescent="0.25">
      <c r="A61" s="16" t="s">
        <v>67</v>
      </c>
      <c r="C61" s="24">
        <v>1897609</v>
      </c>
      <c r="E61" s="24">
        <v>32953979416</v>
      </c>
      <c r="G61" s="24">
        <v>28973847958</v>
      </c>
      <c r="I61" s="24">
        <v>3980131458</v>
      </c>
      <c r="K61" s="24">
        <v>1897609</v>
      </c>
      <c r="M61" s="24">
        <v>32953979416</v>
      </c>
      <c r="O61" s="24">
        <v>34844767619</v>
      </c>
      <c r="Q61" s="24">
        <v>-1890788203</v>
      </c>
    </row>
    <row r="62" spans="1:17" ht="18.75" x14ac:dyDescent="0.25">
      <c r="A62" s="16" t="s">
        <v>68</v>
      </c>
      <c r="C62" s="24">
        <v>1099665</v>
      </c>
      <c r="E62" s="24">
        <v>164416479005</v>
      </c>
      <c r="G62" s="24">
        <v>154261375687</v>
      </c>
      <c r="I62" s="24">
        <v>10155103318</v>
      </c>
      <c r="K62" s="24">
        <v>1099665</v>
      </c>
      <c r="M62" s="24">
        <v>164416479005</v>
      </c>
      <c r="O62" s="24">
        <v>142040271803</v>
      </c>
      <c r="Q62" s="24">
        <v>22376207202</v>
      </c>
    </row>
    <row r="63" spans="1:17" ht="18.75" x14ac:dyDescent="0.25">
      <c r="A63" s="16" t="s">
        <v>69</v>
      </c>
      <c r="C63" s="24">
        <v>787221</v>
      </c>
      <c r="E63" s="24">
        <v>136544887246</v>
      </c>
      <c r="G63" s="24">
        <v>128046535045</v>
      </c>
      <c r="I63" s="24">
        <v>8498352201</v>
      </c>
      <c r="K63" s="24">
        <v>787221</v>
      </c>
      <c r="M63" s="24">
        <v>136544887246</v>
      </c>
      <c r="O63" s="24">
        <v>132710455774</v>
      </c>
      <c r="Q63" s="24">
        <v>3834431472</v>
      </c>
    </row>
    <row r="64" spans="1:17" ht="18.75" x14ac:dyDescent="0.25">
      <c r="A64" s="16" t="s">
        <v>70</v>
      </c>
      <c r="C64" s="24">
        <v>914746</v>
      </c>
      <c r="E64" s="24">
        <v>17649576302</v>
      </c>
      <c r="G64" s="24">
        <v>15367225116</v>
      </c>
      <c r="I64" s="24">
        <v>2282351186</v>
      </c>
      <c r="K64" s="24">
        <v>914746</v>
      </c>
      <c r="M64" s="24">
        <v>17649576302</v>
      </c>
      <c r="O64" s="24">
        <v>14703933487</v>
      </c>
      <c r="Q64" s="24">
        <v>2945642815</v>
      </c>
    </row>
    <row r="65" spans="1:17" ht="18.75" x14ac:dyDescent="0.25">
      <c r="A65" s="16" t="s">
        <v>71</v>
      </c>
      <c r="C65" s="24">
        <v>5291577</v>
      </c>
      <c r="E65" s="24">
        <v>94681658103</v>
      </c>
      <c r="G65" s="24">
        <v>85318694135</v>
      </c>
      <c r="I65" s="24">
        <v>9362963968</v>
      </c>
      <c r="K65" s="24">
        <v>5291577</v>
      </c>
      <c r="M65" s="24">
        <v>94681658103</v>
      </c>
      <c r="O65" s="24">
        <v>113361038875</v>
      </c>
      <c r="Q65" s="24">
        <v>-18679380772</v>
      </c>
    </row>
    <row r="66" spans="1:17" ht="37.5" x14ac:dyDescent="0.25">
      <c r="A66" s="16" t="s">
        <v>72</v>
      </c>
      <c r="C66" s="24">
        <v>8502170</v>
      </c>
      <c r="E66" s="24">
        <v>17891999281</v>
      </c>
      <c r="G66" s="24">
        <v>14925493968</v>
      </c>
      <c r="I66" s="24">
        <v>2966505313</v>
      </c>
      <c r="K66" s="24">
        <v>8502170</v>
      </c>
      <c r="M66" s="24">
        <v>17891999281</v>
      </c>
      <c r="O66" s="24">
        <v>22635523238</v>
      </c>
      <c r="Q66" s="24">
        <v>-4743523957</v>
      </c>
    </row>
    <row r="67" spans="1:17" ht="37.5" x14ac:dyDescent="0.25">
      <c r="A67" s="16" t="s">
        <v>73</v>
      </c>
      <c r="C67" s="24">
        <v>0</v>
      </c>
      <c r="E67" s="24">
        <v>571</v>
      </c>
      <c r="G67" s="24">
        <v>571</v>
      </c>
      <c r="I67" s="24">
        <v>0</v>
      </c>
      <c r="K67" s="24">
        <v>0</v>
      </c>
      <c r="M67" s="24">
        <v>571</v>
      </c>
      <c r="O67" s="24">
        <v>571</v>
      </c>
      <c r="Q67" s="24">
        <v>0</v>
      </c>
    </row>
    <row r="68" spans="1:17" ht="18.75" x14ac:dyDescent="0.25">
      <c r="A68" s="16" t="s">
        <v>74</v>
      </c>
      <c r="C68" s="24">
        <v>4679563</v>
      </c>
      <c r="E68" s="24">
        <v>51727121954</v>
      </c>
      <c r="G68" s="24">
        <v>47633608706</v>
      </c>
      <c r="I68" s="24">
        <v>4093513248</v>
      </c>
      <c r="K68" s="24">
        <v>4679563</v>
      </c>
      <c r="M68" s="24">
        <v>51727121954</v>
      </c>
      <c r="O68" s="24">
        <v>54425119322</v>
      </c>
      <c r="Q68" s="24">
        <v>-2697997368</v>
      </c>
    </row>
    <row r="69" spans="1:17" ht="18.75" x14ac:dyDescent="0.25">
      <c r="A69" s="19" t="s">
        <v>75</v>
      </c>
      <c r="C69" s="25">
        <f>SUM(C9:$C$68)</f>
        <v>427615997</v>
      </c>
      <c r="E69" s="25">
        <f>SUM(E9:$E$68)</f>
        <v>3186401749245</v>
      </c>
      <c r="G69" s="25">
        <f>SUM(G9:$G$68)</f>
        <v>2880747089057</v>
      </c>
      <c r="I69" s="25">
        <f>SUM(I9:$I$68)</f>
        <v>305654660188</v>
      </c>
      <c r="K69" s="25">
        <f>SUM(K9:$K$68)</f>
        <v>427615997</v>
      </c>
      <c r="M69" s="25">
        <f>SUM(M9:$M$68)</f>
        <v>3186401749245</v>
      </c>
      <c r="O69" s="25">
        <f>SUM(O9:$O$68)</f>
        <v>3002702292856</v>
      </c>
      <c r="Q69" s="25">
        <f>SUM(Q9:$Q$68)</f>
        <v>183699456389</v>
      </c>
    </row>
    <row r="70" spans="1:17" ht="18.75" x14ac:dyDescent="0.25">
      <c r="C70" s="26"/>
      <c r="E70" s="26"/>
      <c r="G70" s="26"/>
      <c r="I70" s="26"/>
      <c r="K70" s="26"/>
      <c r="M70" s="26"/>
      <c r="O70" s="26"/>
      <c r="Q70" s="26"/>
    </row>
    <row r="72" spans="1:17" ht="18.75" x14ac:dyDescent="0.25">
      <c r="A72" s="69" t="s">
        <v>237</v>
      </c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1"/>
    </row>
  </sheetData>
  <mergeCells count="7">
    <mergeCell ref="A72:Q72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109"/>
  <sheetViews>
    <sheetView rightToLeft="1" workbookViewId="0">
      <selection activeCell="I119" sqref="I119"/>
    </sheetView>
  </sheetViews>
  <sheetFormatPr defaultRowHeight="18" x14ac:dyDescent="0.25"/>
  <cols>
    <col min="1" max="1" width="21.28515625" style="12" customWidth="1"/>
    <col min="2" max="2" width="1.42578125" style="12" customWidth="1"/>
    <col min="3" max="3" width="17" style="31" customWidth="1"/>
    <col min="4" max="4" width="1.42578125" style="31" customWidth="1"/>
    <col min="5" max="5" width="17" style="31" customWidth="1"/>
    <col min="6" max="6" width="1.42578125" style="31" customWidth="1"/>
    <col min="7" max="7" width="17" style="31" customWidth="1"/>
    <col min="8" max="8" width="1.42578125" style="31" customWidth="1"/>
    <col min="9" max="9" width="17" style="31" customWidth="1"/>
    <col min="10" max="10" width="1.42578125" style="12" customWidth="1"/>
    <col min="11" max="11" width="10.7109375" style="12" customWidth="1"/>
    <col min="12" max="12" width="1.42578125" style="12" customWidth="1"/>
    <col min="13" max="13" width="17" style="31" customWidth="1"/>
    <col min="14" max="14" width="1.42578125" style="31" customWidth="1"/>
    <col min="15" max="15" width="17" style="31" customWidth="1"/>
    <col min="16" max="16" width="1.42578125" style="31" customWidth="1"/>
    <col min="17" max="17" width="17" style="31" customWidth="1"/>
    <col min="18" max="18" width="1.42578125" style="31" customWidth="1"/>
    <col min="19" max="19" width="17" style="31" customWidth="1"/>
    <col min="20" max="20" width="1.42578125" style="12" customWidth="1"/>
    <col min="21" max="21" width="10.7109375" style="12" customWidth="1"/>
    <col min="22" max="16384" width="9.140625" style="12"/>
  </cols>
  <sheetData>
    <row r="1" spans="1:21" ht="20.100000000000001" customHeight="1" x14ac:dyDescent="0.25">
      <c r="A1" s="52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</row>
    <row r="2" spans="1:21" ht="20.100000000000001" customHeight="1" x14ac:dyDescent="0.25">
      <c r="A2" s="52" t="s">
        <v>126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</row>
    <row r="3" spans="1:21" ht="20.100000000000001" customHeight="1" x14ac:dyDescent="0.25">
      <c r="A3" s="52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</row>
    <row r="5" spans="1:21" ht="21" x14ac:dyDescent="0.25">
      <c r="A5" s="50" t="s">
        <v>240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</row>
    <row r="7" spans="1:21" ht="21" x14ac:dyDescent="0.25">
      <c r="C7" s="39" t="s">
        <v>142</v>
      </c>
      <c r="D7" s="67"/>
      <c r="E7" s="67"/>
      <c r="F7" s="67"/>
      <c r="G7" s="67"/>
      <c r="H7" s="67"/>
      <c r="I7" s="67"/>
      <c r="J7" s="67"/>
      <c r="K7" s="67"/>
      <c r="M7" s="39" t="s">
        <v>7</v>
      </c>
      <c r="N7" s="67"/>
      <c r="O7" s="67"/>
      <c r="P7" s="67"/>
      <c r="Q7" s="67"/>
      <c r="R7" s="67"/>
      <c r="S7" s="67"/>
      <c r="T7" s="67"/>
      <c r="U7" s="67"/>
    </row>
    <row r="8" spans="1:21" ht="42" x14ac:dyDescent="0.25">
      <c r="A8" s="28" t="s">
        <v>241</v>
      </c>
      <c r="C8" s="33" t="s">
        <v>140</v>
      </c>
      <c r="E8" s="33" t="s">
        <v>242</v>
      </c>
      <c r="G8" s="33" t="s">
        <v>243</v>
      </c>
      <c r="I8" s="33" t="s">
        <v>244</v>
      </c>
      <c r="K8" s="29" t="s">
        <v>245</v>
      </c>
      <c r="M8" s="33" t="s">
        <v>140</v>
      </c>
      <c r="O8" s="33" t="s">
        <v>242</v>
      </c>
      <c r="Q8" s="33" t="s">
        <v>243</v>
      </c>
      <c r="S8" s="33" t="s">
        <v>244</v>
      </c>
      <c r="U8" s="29" t="s">
        <v>245</v>
      </c>
    </row>
    <row r="9" spans="1:21" ht="18.75" x14ac:dyDescent="0.25">
      <c r="A9" s="16" t="s">
        <v>17</v>
      </c>
      <c r="C9" s="24">
        <v>0</v>
      </c>
      <c r="E9" s="24">
        <v>1081683579</v>
      </c>
      <c r="G9" s="24">
        <v>0</v>
      </c>
      <c r="I9" s="24">
        <v>1081683579</v>
      </c>
      <c r="K9" s="18">
        <v>3.5318166402877162E-3</v>
      </c>
      <c r="M9" s="24">
        <v>715893500</v>
      </c>
      <c r="O9" s="24">
        <v>5261632964</v>
      </c>
      <c r="Q9" s="24">
        <v>0</v>
      </c>
      <c r="S9" s="24">
        <v>5977526464</v>
      </c>
      <c r="U9" s="18">
        <v>1.2760717842538719E-2</v>
      </c>
    </row>
    <row r="10" spans="1:21" ht="18.75" x14ac:dyDescent="0.25">
      <c r="A10" s="16" t="s">
        <v>18</v>
      </c>
      <c r="C10" s="24">
        <v>0</v>
      </c>
      <c r="E10" s="24">
        <v>1555071568</v>
      </c>
      <c r="G10" s="24">
        <v>-138614474</v>
      </c>
      <c r="I10" s="24">
        <v>1416457094</v>
      </c>
      <c r="K10" s="18">
        <v>4.6248892300534607E-3</v>
      </c>
      <c r="M10" s="24">
        <v>0</v>
      </c>
      <c r="O10" s="24">
        <v>182728417</v>
      </c>
      <c r="Q10" s="24">
        <v>-138614474</v>
      </c>
      <c r="S10" s="24">
        <v>44113943</v>
      </c>
      <c r="U10" s="18">
        <v>9.4173665802249143E-5</v>
      </c>
    </row>
    <row r="11" spans="1:21" ht="18.75" x14ac:dyDescent="0.25">
      <c r="A11" s="16" t="s">
        <v>19</v>
      </c>
      <c r="C11" s="24">
        <v>0</v>
      </c>
      <c r="E11" s="24">
        <v>568539048</v>
      </c>
      <c r="G11" s="24">
        <v>0</v>
      </c>
      <c r="I11" s="24">
        <v>568539048</v>
      </c>
      <c r="K11" s="18">
        <v>1.8563429355524465E-3</v>
      </c>
      <c r="M11" s="24">
        <v>0</v>
      </c>
      <c r="O11" s="24">
        <v>1898200529</v>
      </c>
      <c r="Q11" s="24">
        <v>0</v>
      </c>
      <c r="S11" s="24">
        <v>1898200529</v>
      </c>
      <c r="U11" s="18">
        <v>4.0522449386058848E-3</v>
      </c>
    </row>
    <row r="12" spans="1:21" ht="18.75" x14ac:dyDescent="0.25">
      <c r="A12" s="16" t="s">
        <v>20</v>
      </c>
      <c r="C12" s="24">
        <v>0</v>
      </c>
      <c r="E12" s="24">
        <v>1252503000</v>
      </c>
      <c r="G12" s="24">
        <v>0</v>
      </c>
      <c r="I12" s="24">
        <v>1252503000</v>
      </c>
      <c r="K12" s="18">
        <v>4.0895609615335437E-3</v>
      </c>
      <c r="M12" s="24">
        <v>0</v>
      </c>
      <c r="O12" s="24">
        <v>-3571846501</v>
      </c>
      <c r="Q12" s="24">
        <v>2091269782</v>
      </c>
      <c r="S12" s="24">
        <v>-1480576719</v>
      </c>
      <c r="U12" s="18">
        <v>-3.1607090105206992E-3</v>
      </c>
    </row>
    <row r="13" spans="1:21" ht="18.75" x14ac:dyDescent="0.25">
      <c r="A13" s="16" t="s">
        <v>21</v>
      </c>
      <c r="C13" s="24">
        <v>0</v>
      </c>
      <c r="E13" s="24">
        <v>2418225435</v>
      </c>
      <c r="G13" s="24">
        <v>0</v>
      </c>
      <c r="I13" s="24">
        <v>2418225435</v>
      </c>
      <c r="K13" s="18">
        <v>7.8957737707322645E-3</v>
      </c>
      <c r="M13" s="24">
        <v>612000000</v>
      </c>
      <c r="O13" s="24">
        <v>-7848677091</v>
      </c>
      <c r="Q13" s="24">
        <v>0</v>
      </c>
      <c r="S13" s="24">
        <v>-7236677091</v>
      </c>
      <c r="U13" s="18">
        <v>-1.5448730345565039E-2</v>
      </c>
    </row>
    <row r="14" spans="1:21" ht="18.75" x14ac:dyDescent="0.25">
      <c r="A14" s="16" t="s">
        <v>22</v>
      </c>
      <c r="C14" s="24">
        <v>0</v>
      </c>
      <c r="E14" s="24">
        <v>-2054701350</v>
      </c>
      <c r="G14" s="24">
        <v>0</v>
      </c>
      <c r="I14" s="24">
        <v>-2054701350</v>
      </c>
      <c r="K14" s="18">
        <v>-6.7088273868966949E-3</v>
      </c>
      <c r="M14" s="24">
        <v>7420000000</v>
      </c>
      <c r="O14" s="24">
        <v>26236955700</v>
      </c>
      <c r="Q14" s="24">
        <v>5340775200</v>
      </c>
      <c r="S14" s="24">
        <v>38997730900</v>
      </c>
      <c r="U14" s="18">
        <v>8.3251666640242167E-2</v>
      </c>
    </row>
    <row r="15" spans="1:21" ht="18.75" x14ac:dyDescent="0.25">
      <c r="A15" s="16" t="s">
        <v>23</v>
      </c>
      <c r="C15" s="24">
        <v>0</v>
      </c>
      <c r="E15" s="24">
        <v>1790520197</v>
      </c>
      <c r="G15" s="24">
        <v>-1566763922</v>
      </c>
      <c r="I15" s="24">
        <v>223756275</v>
      </c>
      <c r="K15" s="18">
        <v>7.305890102763539E-4</v>
      </c>
      <c r="M15" s="24">
        <v>16965000</v>
      </c>
      <c r="O15" s="24">
        <v>0</v>
      </c>
      <c r="Q15" s="24">
        <v>-2024240179</v>
      </c>
      <c r="S15" s="24">
        <v>-2007275179</v>
      </c>
      <c r="U15" s="18">
        <v>-4.2850955735309311E-3</v>
      </c>
    </row>
    <row r="16" spans="1:21" ht="18.75" x14ac:dyDescent="0.25">
      <c r="A16" s="16" t="s">
        <v>24</v>
      </c>
      <c r="C16" s="24">
        <v>0</v>
      </c>
      <c r="E16" s="24">
        <v>17805710037</v>
      </c>
      <c r="G16" s="24">
        <v>0</v>
      </c>
      <c r="I16" s="24">
        <v>17805710037</v>
      </c>
      <c r="K16" s="18">
        <v>5.8137614568349295E-2</v>
      </c>
      <c r="M16" s="24">
        <v>8334883310</v>
      </c>
      <c r="O16" s="24">
        <v>83133416458</v>
      </c>
      <c r="Q16" s="24">
        <v>24651437941</v>
      </c>
      <c r="S16" s="24">
        <v>116119737709</v>
      </c>
      <c r="U16" s="18">
        <v>0.24789036364426079</v>
      </c>
    </row>
    <row r="17" spans="1:21" ht="18.75" x14ac:dyDescent="0.25">
      <c r="A17" s="16" t="s">
        <v>25</v>
      </c>
      <c r="C17" s="24">
        <v>0</v>
      </c>
      <c r="E17" s="24">
        <v>1937164030</v>
      </c>
      <c r="G17" s="24">
        <v>-835132030</v>
      </c>
      <c r="I17" s="24">
        <v>1102032000</v>
      </c>
      <c r="K17" s="18">
        <v>3.5982564876577017E-3</v>
      </c>
      <c r="M17" s="24">
        <v>114000000</v>
      </c>
      <c r="O17" s="24">
        <v>-2290209981</v>
      </c>
      <c r="Q17" s="24">
        <v>-1000060158</v>
      </c>
      <c r="S17" s="24">
        <v>-3176270139</v>
      </c>
      <c r="U17" s="18">
        <v>-6.7806453521474927E-3</v>
      </c>
    </row>
    <row r="18" spans="1:21" ht="18.75" x14ac:dyDescent="0.25">
      <c r="A18" s="16" t="s">
        <v>246</v>
      </c>
      <c r="C18" s="24">
        <v>0</v>
      </c>
      <c r="E18" s="24">
        <v>1001604780</v>
      </c>
      <c r="G18" s="24">
        <v>0</v>
      </c>
      <c r="I18" s="24">
        <v>1001604780</v>
      </c>
      <c r="K18" s="18">
        <v>3.2703504959057136E-3</v>
      </c>
      <c r="M18" s="24">
        <v>1878800000</v>
      </c>
      <c r="O18" s="24">
        <v>-4356898772</v>
      </c>
      <c r="Q18" s="24">
        <v>0</v>
      </c>
      <c r="S18" s="24">
        <v>-2478098772</v>
      </c>
      <c r="U18" s="18">
        <v>-5.2902014580581014E-3</v>
      </c>
    </row>
    <row r="19" spans="1:21" ht="37.5" x14ac:dyDescent="0.25">
      <c r="A19" s="16" t="s">
        <v>247</v>
      </c>
      <c r="C19" s="24">
        <v>0</v>
      </c>
      <c r="E19" s="24">
        <v>-10727389980</v>
      </c>
      <c r="G19" s="24">
        <v>0</v>
      </c>
      <c r="I19" s="24">
        <v>-10727389980</v>
      </c>
      <c r="K19" s="18">
        <v>-3.5026115930543965E-2</v>
      </c>
      <c r="M19" s="24">
        <v>0</v>
      </c>
      <c r="O19" s="24">
        <v>-7389698127</v>
      </c>
      <c r="Q19" s="24">
        <v>0</v>
      </c>
      <c r="S19" s="24">
        <v>-7389698127</v>
      </c>
      <c r="U19" s="18">
        <v>-1.5775396948570306E-2</v>
      </c>
    </row>
    <row r="20" spans="1:21" ht="18.75" x14ac:dyDescent="0.25">
      <c r="A20" s="16" t="s">
        <v>28</v>
      </c>
      <c r="C20" s="24">
        <v>0</v>
      </c>
      <c r="E20" s="24">
        <v>4767935358</v>
      </c>
      <c r="G20" s="24">
        <v>0</v>
      </c>
      <c r="I20" s="24">
        <v>4767935358</v>
      </c>
      <c r="K20" s="18">
        <v>1.5567836809326814E-2</v>
      </c>
      <c r="M20" s="24">
        <v>318499361</v>
      </c>
      <c r="O20" s="24">
        <v>-13126923169</v>
      </c>
      <c r="Q20" s="24">
        <v>180183680</v>
      </c>
      <c r="S20" s="24">
        <v>-12628240128</v>
      </c>
      <c r="U20" s="18">
        <v>-2.6958543821050496E-2</v>
      </c>
    </row>
    <row r="21" spans="1:21" ht="18.75" x14ac:dyDescent="0.25">
      <c r="A21" s="16" t="s">
        <v>29</v>
      </c>
      <c r="C21" s="24">
        <v>0</v>
      </c>
      <c r="E21" s="24">
        <v>477819954</v>
      </c>
      <c r="G21" s="24">
        <v>0</v>
      </c>
      <c r="I21" s="24">
        <v>477819954</v>
      </c>
      <c r="K21" s="18">
        <v>1.560135049992019E-3</v>
      </c>
      <c r="M21" s="24">
        <v>630000000</v>
      </c>
      <c r="O21" s="24">
        <v>-304356953</v>
      </c>
      <c r="Q21" s="24">
        <v>156893846</v>
      </c>
      <c r="S21" s="24">
        <v>482536893</v>
      </c>
      <c r="U21" s="18">
        <v>1.0301112303345373E-3</v>
      </c>
    </row>
    <row r="22" spans="1:21" ht="18.75" x14ac:dyDescent="0.25">
      <c r="A22" s="16" t="s">
        <v>30</v>
      </c>
      <c r="C22" s="24">
        <v>0</v>
      </c>
      <c r="E22" s="24">
        <v>2245956570</v>
      </c>
      <c r="G22" s="24">
        <v>0</v>
      </c>
      <c r="I22" s="24">
        <v>2245956570</v>
      </c>
      <c r="K22" s="18">
        <v>7.3332968543562615E-3</v>
      </c>
      <c r="M22" s="24">
        <v>0</v>
      </c>
      <c r="O22" s="24">
        <v>-7389209082</v>
      </c>
      <c r="Q22" s="24">
        <v>734967484</v>
      </c>
      <c r="S22" s="24">
        <v>-6654241598</v>
      </c>
      <c r="U22" s="18">
        <v>-1.4205357349658729E-2</v>
      </c>
    </row>
    <row r="23" spans="1:21" ht="18.75" x14ac:dyDescent="0.25">
      <c r="A23" s="16" t="s">
        <v>31</v>
      </c>
      <c r="C23" s="24">
        <v>0</v>
      </c>
      <c r="E23" s="24">
        <v>879381680</v>
      </c>
      <c r="G23" s="24">
        <v>0</v>
      </c>
      <c r="I23" s="24">
        <v>879381680</v>
      </c>
      <c r="K23" s="18">
        <v>2.8712785428983271E-3</v>
      </c>
      <c r="M23" s="24">
        <v>0</v>
      </c>
      <c r="O23" s="24">
        <v>707690538</v>
      </c>
      <c r="Q23" s="24">
        <v>0</v>
      </c>
      <c r="S23" s="24">
        <v>707690538</v>
      </c>
      <c r="U23" s="18">
        <v>1.5107652520887987E-3</v>
      </c>
    </row>
    <row r="24" spans="1:21" ht="18.75" x14ac:dyDescent="0.25">
      <c r="A24" s="16" t="s">
        <v>32</v>
      </c>
      <c r="C24" s="24">
        <v>0</v>
      </c>
      <c r="E24" s="24">
        <v>1294559814</v>
      </c>
      <c r="G24" s="24">
        <v>0</v>
      </c>
      <c r="I24" s="24">
        <v>1294559814</v>
      </c>
      <c r="K24" s="18">
        <v>4.2268811154181074E-3</v>
      </c>
      <c r="M24" s="24">
        <v>3038719950</v>
      </c>
      <c r="O24" s="24">
        <v>-3318873029</v>
      </c>
      <c r="Q24" s="24">
        <v>0</v>
      </c>
      <c r="S24" s="24">
        <v>-280153079</v>
      </c>
      <c r="U24" s="18">
        <v>-5.9806584134220559E-4</v>
      </c>
    </row>
    <row r="25" spans="1:21" ht="18.75" x14ac:dyDescent="0.25">
      <c r="A25" s="16" t="s">
        <v>33</v>
      </c>
      <c r="C25" s="24">
        <v>0</v>
      </c>
      <c r="E25" s="24">
        <v>664468448</v>
      </c>
      <c r="G25" s="24">
        <v>0</v>
      </c>
      <c r="I25" s="24">
        <v>664468448</v>
      </c>
      <c r="K25" s="18">
        <v>2.1695630470438647E-3</v>
      </c>
      <c r="M25" s="24">
        <v>810040340</v>
      </c>
      <c r="O25" s="24">
        <v>-1491940837</v>
      </c>
      <c r="Q25" s="24">
        <v>-822936491</v>
      </c>
      <c r="S25" s="24">
        <v>-1504836988</v>
      </c>
      <c r="U25" s="18">
        <v>-3.2124994039815303E-3</v>
      </c>
    </row>
    <row r="26" spans="1:21" ht="37.5" x14ac:dyDescent="0.25">
      <c r="A26" s="16" t="s">
        <v>34</v>
      </c>
      <c r="C26" s="24">
        <v>0</v>
      </c>
      <c r="E26" s="24">
        <v>470980890</v>
      </c>
      <c r="G26" s="24">
        <v>0</v>
      </c>
      <c r="I26" s="24">
        <v>470980890</v>
      </c>
      <c r="K26" s="18">
        <v>1.5378047488687247E-3</v>
      </c>
      <c r="M26" s="24">
        <v>864800000</v>
      </c>
      <c r="O26" s="24">
        <v>-607092148</v>
      </c>
      <c r="Q26" s="24">
        <v>-239540619</v>
      </c>
      <c r="S26" s="24">
        <v>18167233</v>
      </c>
      <c r="U26" s="18">
        <v>3.8783087902470924E-5</v>
      </c>
    </row>
    <row r="27" spans="1:21" ht="18.75" x14ac:dyDescent="0.25">
      <c r="A27" s="16" t="s">
        <v>35</v>
      </c>
      <c r="C27" s="24">
        <v>0</v>
      </c>
      <c r="E27" s="24">
        <v>4612983185</v>
      </c>
      <c r="G27" s="24">
        <v>0</v>
      </c>
      <c r="I27" s="24">
        <v>4612983185</v>
      </c>
      <c r="K27" s="18">
        <v>1.5061900809488417E-2</v>
      </c>
      <c r="M27" s="24">
        <v>0</v>
      </c>
      <c r="O27" s="24">
        <v>-843191007</v>
      </c>
      <c r="Q27" s="24">
        <v>0</v>
      </c>
      <c r="S27" s="24">
        <v>-843191007</v>
      </c>
      <c r="U27" s="18">
        <v>-1.8000292583385692E-3</v>
      </c>
    </row>
    <row r="28" spans="1:21" ht="18.75" x14ac:dyDescent="0.25">
      <c r="A28" s="16" t="s">
        <v>36</v>
      </c>
      <c r="C28" s="24">
        <v>0</v>
      </c>
      <c r="E28" s="24">
        <v>20770674750</v>
      </c>
      <c r="G28" s="24">
        <v>0</v>
      </c>
      <c r="I28" s="24">
        <v>20770674750</v>
      </c>
      <c r="K28" s="18">
        <v>6.7818552612097932E-2</v>
      </c>
      <c r="M28" s="24">
        <v>14029500000</v>
      </c>
      <c r="O28" s="24">
        <v>-8486304255</v>
      </c>
      <c r="Q28" s="24">
        <v>0</v>
      </c>
      <c r="S28" s="24">
        <v>5543195745</v>
      </c>
      <c r="U28" s="18">
        <v>1.1833516300415028E-2</v>
      </c>
    </row>
    <row r="29" spans="1:21" ht="18.75" x14ac:dyDescent="0.25">
      <c r="A29" s="16" t="s">
        <v>37</v>
      </c>
      <c r="C29" s="24">
        <v>0</v>
      </c>
      <c r="E29" s="24">
        <v>12882257653</v>
      </c>
      <c r="G29" s="24">
        <v>0</v>
      </c>
      <c r="I29" s="24">
        <v>12882257653</v>
      </c>
      <c r="K29" s="18">
        <v>4.2061997451603335E-2</v>
      </c>
      <c r="M29" s="24">
        <v>0</v>
      </c>
      <c r="O29" s="24">
        <v>24922774766</v>
      </c>
      <c r="Q29" s="24">
        <v>0</v>
      </c>
      <c r="S29" s="24">
        <v>24922774766</v>
      </c>
      <c r="U29" s="18">
        <v>5.320469906029511E-2</v>
      </c>
    </row>
    <row r="30" spans="1:21" ht="18.75" x14ac:dyDescent="0.25">
      <c r="A30" s="16" t="s">
        <v>38</v>
      </c>
      <c r="C30" s="24">
        <v>0</v>
      </c>
      <c r="E30" s="24">
        <v>2461645539</v>
      </c>
      <c r="G30" s="24">
        <v>0</v>
      </c>
      <c r="I30" s="24">
        <v>2461645539</v>
      </c>
      <c r="K30" s="18">
        <v>8.0375452173987606E-3</v>
      </c>
      <c r="M30" s="24">
        <v>2243700000</v>
      </c>
      <c r="O30" s="24">
        <v>-1758954473</v>
      </c>
      <c r="Q30" s="24">
        <v>0</v>
      </c>
      <c r="S30" s="24">
        <v>484745527</v>
      </c>
      <c r="U30" s="18">
        <v>1.0348261831601209E-3</v>
      </c>
    </row>
    <row r="31" spans="1:21" ht="18.75" x14ac:dyDescent="0.25">
      <c r="A31" s="16" t="s">
        <v>39</v>
      </c>
      <c r="C31" s="24">
        <v>2359017520</v>
      </c>
      <c r="E31" s="24">
        <v>-1292432318</v>
      </c>
      <c r="G31" s="24">
        <v>0</v>
      </c>
      <c r="I31" s="24">
        <v>1066585202</v>
      </c>
      <c r="K31" s="18">
        <v>3.4825187678181762E-3</v>
      </c>
      <c r="M31" s="24">
        <v>2359017520</v>
      </c>
      <c r="O31" s="24">
        <v>268327753</v>
      </c>
      <c r="Q31" s="24">
        <v>0</v>
      </c>
      <c r="S31" s="24">
        <v>2627345273</v>
      </c>
      <c r="U31" s="18">
        <v>5.6088102504602919E-3</v>
      </c>
    </row>
    <row r="32" spans="1:21" ht="18.75" x14ac:dyDescent="0.25">
      <c r="A32" s="16" t="s">
        <v>40</v>
      </c>
      <c r="C32" s="24">
        <v>0</v>
      </c>
      <c r="E32" s="24">
        <v>3561016667</v>
      </c>
      <c r="G32" s="24">
        <v>0</v>
      </c>
      <c r="I32" s="24">
        <v>3561016667</v>
      </c>
      <c r="K32" s="18">
        <v>1.162711366338723E-2</v>
      </c>
      <c r="M32" s="24">
        <v>0</v>
      </c>
      <c r="O32" s="24">
        <v>8765121953</v>
      </c>
      <c r="Q32" s="24">
        <v>0</v>
      </c>
      <c r="S32" s="24">
        <v>8765121953</v>
      </c>
      <c r="U32" s="18">
        <v>1.8711627421692485E-2</v>
      </c>
    </row>
    <row r="33" spans="1:21" ht="18.75" x14ac:dyDescent="0.25">
      <c r="A33" s="16" t="s">
        <v>41</v>
      </c>
      <c r="C33" s="24">
        <v>0</v>
      </c>
      <c r="E33" s="24">
        <v>894645000</v>
      </c>
      <c r="G33" s="24">
        <v>0</v>
      </c>
      <c r="I33" s="24">
        <v>894645000</v>
      </c>
      <c r="K33" s="18">
        <v>2.9211149725239601E-3</v>
      </c>
      <c r="M33" s="24">
        <v>2100000000</v>
      </c>
      <c r="O33" s="24">
        <v>-1177324832</v>
      </c>
      <c r="Q33" s="24">
        <v>0</v>
      </c>
      <c r="S33" s="24">
        <v>922675168</v>
      </c>
      <c r="U33" s="18">
        <v>1.9697106403584481E-3</v>
      </c>
    </row>
    <row r="34" spans="1:21" ht="37.5" x14ac:dyDescent="0.25">
      <c r="A34" s="16" t="s">
        <v>248</v>
      </c>
      <c r="C34" s="24">
        <v>0</v>
      </c>
      <c r="E34" s="24">
        <v>1396347579</v>
      </c>
      <c r="G34" s="24">
        <v>0</v>
      </c>
      <c r="I34" s="24">
        <v>1396347579</v>
      </c>
      <c r="K34" s="18">
        <v>4.5592294372231255E-3</v>
      </c>
      <c r="M34" s="24">
        <v>165000000</v>
      </c>
      <c r="O34" s="24">
        <v>-287848899</v>
      </c>
      <c r="Q34" s="24">
        <v>-1137601714</v>
      </c>
      <c r="S34" s="24">
        <v>-1260450613</v>
      </c>
      <c r="U34" s="18">
        <v>-2.6907876901618626E-3</v>
      </c>
    </row>
    <row r="35" spans="1:21" ht="37.5" x14ac:dyDescent="0.25">
      <c r="A35" s="16" t="s">
        <v>43</v>
      </c>
      <c r="C35" s="24">
        <v>0</v>
      </c>
      <c r="E35" s="24">
        <v>1168853693</v>
      </c>
      <c r="G35" s="24">
        <v>0</v>
      </c>
      <c r="I35" s="24">
        <v>1168853693</v>
      </c>
      <c r="K35" s="18">
        <v>3.8164367132351093E-3</v>
      </c>
      <c r="M35" s="24">
        <v>1809000000</v>
      </c>
      <c r="O35" s="24">
        <v>-5429369081</v>
      </c>
      <c r="Q35" s="24">
        <v>0</v>
      </c>
      <c r="S35" s="24">
        <v>-3620369081</v>
      </c>
      <c r="U35" s="18">
        <v>-7.7286999240781954E-3</v>
      </c>
    </row>
    <row r="36" spans="1:21" ht="37.5" x14ac:dyDescent="0.25">
      <c r="A36" s="16" t="s">
        <v>44</v>
      </c>
      <c r="C36" s="24">
        <v>0</v>
      </c>
      <c r="E36" s="24">
        <v>387617631</v>
      </c>
      <c r="G36" s="24">
        <v>-120703526</v>
      </c>
      <c r="I36" s="24">
        <v>266914105</v>
      </c>
      <c r="K36" s="18">
        <v>8.7150410329609222E-4</v>
      </c>
      <c r="M36" s="24">
        <v>444444400</v>
      </c>
      <c r="O36" s="24">
        <v>-2364190158</v>
      </c>
      <c r="Q36" s="24">
        <v>-120703526</v>
      </c>
      <c r="S36" s="24">
        <v>-2040449284</v>
      </c>
      <c r="U36" s="18">
        <v>-4.3559150665324689E-3</v>
      </c>
    </row>
    <row r="37" spans="1:21" ht="37.5" x14ac:dyDescent="0.25">
      <c r="A37" s="16" t="s">
        <v>45</v>
      </c>
      <c r="C37" s="24">
        <v>0</v>
      </c>
      <c r="E37" s="24">
        <v>26551608363</v>
      </c>
      <c r="G37" s="24">
        <v>0</v>
      </c>
      <c r="I37" s="24">
        <v>26551608363</v>
      </c>
      <c r="K37" s="18">
        <v>8.6693940874594602E-2</v>
      </c>
      <c r="M37" s="24">
        <v>2342229560</v>
      </c>
      <c r="O37" s="24">
        <v>30672765631</v>
      </c>
      <c r="Q37" s="24">
        <v>0</v>
      </c>
      <c r="S37" s="24">
        <v>33014995191</v>
      </c>
      <c r="U37" s="18">
        <v>7.0479828193550878E-2</v>
      </c>
    </row>
    <row r="38" spans="1:21" ht="18.75" x14ac:dyDescent="0.25">
      <c r="A38" s="16" t="s">
        <v>47</v>
      </c>
      <c r="C38" s="24">
        <v>0</v>
      </c>
      <c r="E38" s="24">
        <v>15680065176</v>
      </c>
      <c r="G38" s="24">
        <v>0</v>
      </c>
      <c r="I38" s="24">
        <v>15680065176</v>
      </c>
      <c r="K38" s="18">
        <v>5.1197148763772383E-2</v>
      </c>
      <c r="M38" s="24">
        <v>1394800000</v>
      </c>
      <c r="O38" s="24">
        <v>38116171296</v>
      </c>
      <c r="Q38" s="24">
        <v>0</v>
      </c>
      <c r="S38" s="24">
        <v>39510971296</v>
      </c>
      <c r="U38" s="18">
        <v>8.4347323166096541E-2</v>
      </c>
    </row>
    <row r="39" spans="1:21" ht="18.75" x14ac:dyDescent="0.25">
      <c r="A39" s="16" t="s">
        <v>48</v>
      </c>
      <c r="C39" s="24">
        <v>0</v>
      </c>
      <c r="E39" s="24">
        <v>2027320044</v>
      </c>
      <c r="G39" s="24">
        <v>0</v>
      </c>
      <c r="I39" s="24">
        <v>2027320044</v>
      </c>
      <c r="K39" s="18">
        <v>6.6194243913801935E-3</v>
      </c>
      <c r="M39" s="24">
        <v>0</v>
      </c>
      <c r="O39" s="24">
        <v>-2817065412</v>
      </c>
      <c r="Q39" s="24">
        <v>0</v>
      </c>
      <c r="S39" s="24">
        <v>-2817065412</v>
      </c>
      <c r="U39" s="18">
        <v>-6.0138214498931383E-3</v>
      </c>
    </row>
    <row r="40" spans="1:21" ht="18.75" x14ac:dyDescent="0.25">
      <c r="A40" s="16" t="s">
        <v>49</v>
      </c>
      <c r="C40" s="24">
        <v>0</v>
      </c>
      <c r="E40" s="24">
        <v>3918438458</v>
      </c>
      <c r="G40" s="24">
        <v>0</v>
      </c>
      <c r="I40" s="24">
        <v>3918438458</v>
      </c>
      <c r="K40" s="18">
        <v>1.2794135381718445E-2</v>
      </c>
      <c r="M40" s="24">
        <v>1970946360</v>
      </c>
      <c r="O40" s="24">
        <v>1817246821</v>
      </c>
      <c r="Q40" s="24">
        <v>0</v>
      </c>
      <c r="S40" s="24">
        <v>3788193181</v>
      </c>
      <c r="U40" s="18">
        <v>8.0869678464664356E-3</v>
      </c>
    </row>
    <row r="41" spans="1:21" ht="18.75" x14ac:dyDescent="0.25">
      <c r="A41" s="16" t="s">
        <v>50</v>
      </c>
      <c r="C41" s="24">
        <v>0</v>
      </c>
      <c r="E41" s="24">
        <v>34084045566</v>
      </c>
      <c r="G41" s="24">
        <v>0</v>
      </c>
      <c r="I41" s="24">
        <v>34084045566</v>
      </c>
      <c r="K41" s="18">
        <v>0.11128818227009762</v>
      </c>
      <c r="M41" s="24">
        <v>17384644000</v>
      </c>
      <c r="O41" s="24">
        <v>15731097954</v>
      </c>
      <c r="Q41" s="24">
        <v>12441300521</v>
      </c>
      <c r="S41" s="24">
        <v>45557042475</v>
      </c>
      <c r="U41" s="18">
        <v>9.7254369054689108E-2</v>
      </c>
    </row>
    <row r="42" spans="1:21" ht="18.75" x14ac:dyDescent="0.25">
      <c r="A42" s="16" t="s">
        <v>51</v>
      </c>
      <c r="C42" s="24">
        <v>0</v>
      </c>
      <c r="E42" s="24">
        <v>8144689032</v>
      </c>
      <c r="G42" s="24">
        <v>0</v>
      </c>
      <c r="I42" s="24">
        <v>8144689032</v>
      </c>
      <c r="K42" s="18">
        <v>2.6593311400529684E-2</v>
      </c>
      <c r="M42" s="24">
        <v>1016800000</v>
      </c>
      <c r="O42" s="24">
        <v>5640957982</v>
      </c>
      <c r="Q42" s="24">
        <v>0</v>
      </c>
      <c r="S42" s="24">
        <v>6657757982</v>
      </c>
      <c r="U42" s="18">
        <v>1.4212864064069826E-2</v>
      </c>
    </row>
    <row r="43" spans="1:21" ht="18.75" x14ac:dyDescent="0.25">
      <c r="A43" s="16" t="s">
        <v>52</v>
      </c>
      <c r="C43" s="24">
        <v>0</v>
      </c>
      <c r="E43" s="24">
        <v>3706488310</v>
      </c>
      <c r="G43" s="24">
        <v>0</v>
      </c>
      <c r="I43" s="24">
        <v>3706488310</v>
      </c>
      <c r="K43" s="18">
        <v>1.210209468317157E-2</v>
      </c>
      <c r="M43" s="24">
        <v>0</v>
      </c>
      <c r="O43" s="24">
        <v>3928045147</v>
      </c>
      <c r="Q43" s="24">
        <v>0</v>
      </c>
      <c r="S43" s="24">
        <v>3928045147</v>
      </c>
      <c r="U43" s="18">
        <v>8.3855213515990762E-3</v>
      </c>
    </row>
    <row r="44" spans="1:21" ht="18.75" x14ac:dyDescent="0.25">
      <c r="A44" s="16" t="s">
        <v>53</v>
      </c>
      <c r="C44" s="24">
        <v>0</v>
      </c>
      <c r="E44" s="24">
        <v>12597501724</v>
      </c>
      <c r="G44" s="24">
        <v>0</v>
      </c>
      <c r="I44" s="24">
        <v>12597501724</v>
      </c>
      <c r="K44" s="18">
        <v>4.1132237817651469E-2</v>
      </c>
      <c r="M44" s="24">
        <v>2943641100</v>
      </c>
      <c r="O44" s="24">
        <v>11450602148</v>
      </c>
      <c r="Q44" s="24">
        <v>0</v>
      </c>
      <c r="S44" s="24">
        <v>14394243248</v>
      </c>
      <c r="U44" s="18">
        <v>3.0728576067513013E-2</v>
      </c>
    </row>
    <row r="45" spans="1:21" ht="18.75" x14ac:dyDescent="0.25">
      <c r="A45" s="16" t="s">
        <v>54</v>
      </c>
      <c r="C45" s="24">
        <v>0</v>
      </c>
      <c r="E45" s="24">
        <v>2988080214</v>
      </c>
      <c r="G45" s="24">
        <v>0</v>
      </c>
      <c r="I45" s="24">
        <v>2988080214</v>
      </c>
      <c r="K45" s="18">
        <v>9.7564127136663126E-3</v>
      </c>
      <c r="M45" s="24">
        <v>0</v>
      </c>
      <c r="O45" s="24">
        <v>4524062254</v>
      </c>
      <c r="Q45" s="24">
        <v>0</v>
      </c>
      <c r="S45" s="24">
        <v>4524062254</v>
      </c>
      <c r="U45" s="18">
        <v>9.6578881370174945E-3</v>
      </c>
    </row>
    <row r="46" spans="1:21" ht="37.5" x14ac:dyDescent="0.25">
      <c r="A46" s="16" t="s">
        <v>55</v>
      </c>
      <c r="C46" s="24">
        <v>0</v>
      </c>
      <c r="E46" s="24">
        <v>-12368081</v>
      </c>
      <c r="G46" s="24">
        <v>0</v>
      </c>
      <c r="I46" s="24">
        <v>-12368081</v>
      </c>
      <c r="K46" s="18">
        <v>-4.0383153754270257E-5</v>
      </c>
      <c r="M46" s="24">
        <v>0</v>
      </c>
      <c r="O46" s="24">
        <v>-12368081</v>
      </c>
      <c r="Q46" s="24">
        <v>0</v>
      </c>
      <c r="S46" s="24">
        <v>-12368081</v>
      </c>
      <c r="U46" s="18">
        <v>-2.6403160712909914E-5</v>
      </c>
    </row>
    <row r="47" spans="1:21" ht="18.75" x14ac:dyDescent="0.25">
      <c r="A47" s="16" t="s">
        <v>56</v>
      </c>
      <c r="C47" s="24">
        <v>0</v>
      </c>
      <c r="E47" s="24">
        <v>4391553007</v>
      </c>
      <c r="G47" s="24">
        <v>0</v>
      </c>
      <c r="I47" s="24">
        <v>4391553007</v>
      </c>
      <c r="K47" s="18">
        <v>1.4338906763442839E-2</v>
      </c>
      <c r="M47" s="24">
        <v>0</v>
      </c>
      <c r="O47" s="24">
        <v>4794323825</v>
      </c>
      <c r="Q47" s="24">
        <v>0</v>
      </c>
      <c r="S47" s="24">
        <v>4794323825</v>
      </c>
      <c r="U47" s="18">
        <v>1.0234837761913751E-2</v>
      </c>
    </row>
    <row r="48" spans="1:21" ht="18.75" x14ac:dyDescent="0.25">
      <c r="A48" s="16" t="s">
        <v>57</v>
      </c>
      <c r="C48" s="24">
        <v>0</v>
      </c>
      <c r="E48" s="24">
        <v>3437319943</v>
      </c>
      <c r="G48" s="24">
        <v>-2655250693</v>
      </c>
      <c r="I48" s="24">
        <v>782069250</v>
      </c>
      <c r="K48" s="18">
        <v>2.5535426853395301E-3</v>
      </c>
      <c r="M48" s="24">
        <v>14300000</v>
      </c>
      <c r="O48" s="24">
        <v>0</v>
      </c>
      <c r="Q48" s="24">
        <v>-4105304276</v>
      </c>
      <c r="S48" s="24">
        <v>-4091004276</v>
      </c>
      <c r="U48" s="18">
        <v>-8.733403619884901E-3</v>
      </c>
    </row>
    <row r="49" spans="1:21" ht="18.75" x14ac:dyDescent="0.25">
      <c r="A49" s="16" t="s">
        <v>58</v>
      </c>
      <c r="C49" s="24">
        <v>0</v>
      </c>
      <c r="E49" s="24">
        <v>22165663326</v>
      </c>
      <c r="G49" s="24">
        <v>0</v>
      </c>
      <c r="I49" s="24">
        <v>22165663326</v>
      </c>
      <c r="K49" s="18">
        <v>7.2373344754068758E-2</v>
      </c>
      <c r="M49" s="24">
        <v>13567424640</v>
      </c>
      <c r="O49" s="24">
        <v>6943460802</v>
      </c>
      <c r="Q49" s="24">
        <v>17461838785</v>
      </c>
      <c r="S49" s="24">
        <v>37972724227</v>
      </c>
      <c r="U49" s="18">
        <v>8.1063500511719552E-2</v>
      </c>
    </row>
    <row r="50" spans="1:21" ht="18.75" x14ac:dyDescent="0.25">
      <c r="A50" s="16" t="s">
        <v>59</v>
      </c>
      <c r="C50" s="24">
        <v>0</v>
      </c>
      <c r="E50" s="24">
        <v>24589119413</v>
      </c>
      <c r="G50" s="24">
        <v>0</v>
      </c>
      <c r="I50" s="24">
        <v>24589119413</v>
      </c>
      <c r="K50" s="18">
        <v>8.0286197182674546E-2</v>
      </c>
      <c r="M50" s="24">
        <v>2639544250</v>
      </c>
      <c r="O50" s="24">
        <v>5322644751</v>
      </c>
      <c r="Q50" s="24">
        <v>0</v>
      </c>
      <c r="S50" s="24">
        <v>7962189001</v>
      </c>
      <c r="U50" s="18">
        <v>1.6997540347606605E-2</v>
      </c>
    </row>
    <row r="51" spans="1:21" ht="18.75" x14ac:dyDescent="0.25">
      <c r="A51" s="16" t="s">
        <v>60</v>
      </c>
      <c r="C51" s="24">
        <v>0</v>
      </c>
      <c r="E51" s="24">
        <v>10758341416</v>
      </c>
      <c r="G51" s="24">
        <v>0</v>
      </c>
      <c r="I51" s="24">
        <v>10758341416</v>
      </c>
      <c r="K51" s="18">
        <v>3.5127175795765048E-2</v>
      </c>
      <c r="M51" s="24">
        <v>18037894500</v>
      </c>
      <c r="O51" s="24">
        <v>646322199</v>
      </c>
      <c r="Q51" s="24">
        <v>0</v>
      </c>
      <c r="S51" s="24">
        <v>18684216699</v>
      </c>
      <c r="U51" s="18">
        <v>3.9886735565406804E-2</v>
      </c>
    </row>
    <row r="52" spans="1:21" ht="18.75" x14ac:dyDescent="0.25">
      <c r="A52" s="16" t="s">
        <v>61</v>
      </c>
      <c r="C52" s="24">
        <v>0</v>
      </c>
      <c r="E52" s="24">
        <v>2976682725</v>
      </c>
      <c r="G52" s="24">
        <v>0</v>
      </c>
      <c r="I52" s="24">
        <v>2976682725</v>
      </c>
      <c r="K52" s="18">
        <v>9.7191986502477758E-3</v>
      </c>
      <c r="M52" s="24">
        <v>11300000000</v>
      </c>
      <c r="O52" s="24">
        <v>-21347539961</v>
      </c>
      <c r="Q52" s="24">
        <v>0</v>
      </c>
      <c r="S52" s="24">
        <v>-10047539961</v>
      </c>
      <c r="U52" s="18">
        <v>-2.1449310718426536E-2</v>
      </c>
    </row>
    <row r="53" spans="1:21" ht="18.75" x14ac:dyDescent="0.25">
      <c r="A53" s="16" t="s">
        <v>62</v>
      </c>
      <c r="C53" s="24">
        <v>0</v>
      </c>
      <c r="E53" s="24">
        <v>4015166760</v>
      </c>
      <c r="G53" s="24">
        <v>0</v>
      </c>
      <c r="I53" s="24">
        <v>4015166760</v>
      </c>
      <c r="K53" s="18">
        <v>1.3109963996687532E-2</v>
      </c>
      <c r="M53" s="24">
        <v>6480000000</v>
      </c>
      <c r="O53" s="24">
        <v>-16519692521</v>
      </c>
      <c r="Q53" s="24">
        <v>0</v>
      </c>
      <c r="S53" s="24">
        <v>-10039692521</v>
      </c>
      <c r="U53" s="18">
        <v>-2.1432558142218078E-2</v>
      </c>
    </row>
    <row r="54" spans="1:21" ht="18.75" x14ac:dyDescent="0.25">
      <c r="A54" s="16" t="s">
        <v>63</v>
      </c>
      <c r="C54" s="24">
        <v>0</v>
      </c>
      <c r="E54" s="24">
        <v>4332519618</v>
      </c>
      <c r="G54" s="24">
        <v>0</v>
      </c>
      <c r="I54" s="24">
        <v>4332519618</v>
      </c>
      <c r="K54" s="18">
        <v>1.4146156212680547E-2</v>
      </c>
      <c r="M54" s="24">
        <v>670531140</v>
      </c>
      <c r="O54" s="24">
        <v>985294296</v>
      </c>
      <c r="Q54" s="24">
        <v>0</v>
      </c>
      <c r="S54" s="24">
        <v>1655825436</v>
      </c>
      <c r="U54" s="18">
        <v>3.5348268740503989E-3</v>
      </c>
    </row>
    <row r="55" spans="1:21" ht="18.75" x14ac:dyDescent="0.25">
      <c r="A55" s="16" t="s">
        <v>64</v>
      </c>
      <c r="C55" s="24">
        <v>0</v>
      </c>
      <c r="E55" s="24">
        <v>2616064606</v>
      </c>
      <c r="G55" s="24">
        <v>0</v>
      </c>
      <c r="I55" s="24">
        <v>2616064606</v>
      </c>
      <c r="K55" s="18">
        <v>8.5417405671261715E-3</v>
      </c>
      <c r="M55" s="24">
        <v>3387672468</v>
      </c>
      <c r="O55" s="24">
        <v>1482589291</v>
      </c>
      <c r="Q55" s="24">
        <v>0</v>
      </c>
      <c r="S55" s="24">
        <v>4870261759</v>
      </c>
      <c r="U55" s="18">
        <v>1.0396948721213609E-2</v>
      </c>
    </row>
    <row r="56" spans="1:21" ht="18.75" x14ac:dyDescent="0.25">
      <c r="A56" s="16" t="s">
        <v>65</v>
      </c>
      <c r="C56" s="24">
        <v>0</v>
      </c>
      <c r="E56" s="24">
        <v>876913534</v>
      </c>
      <c r="G56" s="24">
        <v>0</v>
      </c>
      <c r="I56" s="24">
        <v>876913534</v>
      </c>
      <c r="K56" s="18">
        <v>2.8632197729560873E-3</v>
      </c>
      <c r="M56" s="24">
        <v>0</v>
      </c>
      <c r="O56" s="24">
        <v>10954441744</v>
      </c>
      <c r="Q56" s="24">
        <v>0</v>
      </c>
      <c r="S56" s="24">
        <v>10954441744</v>
      </c>
      <c r="U56" s="18">
        <v>2.3385348615281638E-2</v>
      </c>
    </row>
    <row r="57" spans="1:21" ht="18.75" x14ac:dyDescent="0.25">
      <c r="A57" s="16" t="s">
        <v>66</v>
      </c>
      <c r="C57" s="24">
        <v>0</v>
      </c>
      <c r="E57" s="24">
        <v>-2858825795</v>
      </c>
      <c r="G57" s="24">
        <v>3570623264</v>
      </c>
      <c r="I57" s="24">
        <v>711797469</v>
      </c>
      <c r="K57" s="18">
        <v>2.3240975404775739E-3</v>
      </c>
      <c r="M57" s="24">
        <v>138466000</v>
      </c>
      <c r="O57" s="24">
        <v>0</v>
      </c>
      <c r="Q57" s="24">
        <v>3617591479</v>
      </c>
      <c r="S57" s="24">
        <v>3756057479</v>
      </c>
      <c r="U57" s="18">
        <v>8.0183651178355204E-3</v>
      </c>
    </row>
    <row r="58" spans="1:21" ht="18.75" x14ac:dyDescent="0.25">
      <c r="A58" s="16" t="s">
        <v>249</v>
      </c>
      <c r="C58" s="24">
        <v>0</v>
      </c>
      <c r="E58" s="24">
        <v>2282351186</v>
      </c>
      <c r="G58" s="24">
        <v>0</v>
      </c>
      <c r="I58" s="24">
        <v>2282351186</v>
      </c>
      <c r="K58" s="18">
        <v>7.4521293049001755E-3</v>
      </c>
      <c r="M58" s="24">
        <v>2506404040</v>
      </c>
      <c r="O58" s="24">
        <v>2945642815</v>
      </c>
      <c r="Q58" s="24">
        <v>0</v>
      </c>
      <c r="S58" s="24">
        <v>5452046855</v>
      </c>
      <c r="U58" s="18">
        <v>1.163893326110009E-2</v>
      </c>
    </row>
    <row r="59" spans="1:21" ht="18.75" x14ac:dyDescent="0.25">
      <c r="A59" s="16" t="s">
        <v>67</v>
      </c>
      <c r="C59" s="24">
        <v>0</v>
      </c>
      <c r="E59" s="24">
        <v>3980131458</v>
      </c>
      <c r="G59" s="24">
        <v>0</v>
      </c>
      <c r="I59" s="24">
        <v>3980131458</v>
      </c>
      <c r="K59" s="18">
        <v>1.2995569856845362E-2</v>
      </c>
      <c r="M59" s="24">
        <v>2466891700</v>
      </c>
      <c r="O59" s="24">
        <v>-1890788203</v>
      </c>
      <c r="Q59" s="24">
        <v>0</v>
      </c>
      <c r="S59" s="24">
        <v>576103497</v>
      </c>
      <c r="U59" s="18">
        <v>1.2298555627635697E-3</v>
      </c>
    </row>
    <row r="60" spans="1:21" ht="18.75" x14ac:dyDescent="0.25">
      <c r="A60" s="16" t="s">
        <v>250</v>
      </c>
      <c r="C60" s="24">
        <v>0</v>
      </c>
      <c r="E60" s="24">
        <v>3055709700</v>
      </c>
      <c r="G60" s="24">
        <v>0</v>
      </c>
      <c r="I60" s="24">
        <v>3055709700</v>
      </c>
      <c r="K60" s="18">
        <v>9.9772304728207254E-3</v>
      </c>
      <c r="M60" s="24">
        <v>2030000000</v>
      </c>
      <c r="O60" s="24">
        <v>1124270550</v>
      </c>
      <c r="Q60" s="24">
        <v>19676469920</v>
      </c>
      <c r="S60" s="24">
        <v>22830740470</v>
      </c>
      <c r="U60" s="18">
        <v>4.8738661221910368E-2</v>
      </c>
    </row>
    <row r="61" spans="1:21" ht="18.75" x14ac:dyDescent="0.25">
      <c r="A61" s="16" t="s">
        <v>68</v>
      </c>
      <c r="C61" s="24">
        <v>0</v>
      </c>
      <c r="E61" s="24">
        <v>10155103318</v>
      </c>
      <c r="G61" s="24">
        <v>0</v>
      </c>
      <c r="I61" s="24">
        <v>10155103318</v>
      </c>
      <c r="K61" s="18">
        <v>3.3157536620377404E-2</v>
      </c>
      <c r="M61" s="24">
        <v>14515578000</v>
      </c>
      <c r="O61" s="24">
        <v>22376207202</v>
      </c>
      <c r="Q61" s="24">
        <v>11202794811</v>
      </c>
      <c r="S61" s="24">
        <v>48094580013</v>
      </c>
      <c r="U61" s="18">
        <v>0.10267145933982354</v>
      </c>
    </row>
    <row r="62" spans="1:21" ht="18.75" x14ac:dyDescent="0.25">
      <c r="A62" s="16" t="s">
        <v>251</v>
      </c>
      <c r="C62" s="24">
        <v>0</v>
      </c>
      <c r="E62" s="24">
        <v>8498352201</v>
      </c>
      <c r="G62" s="24">
        <v>0</v>
      </c>
      <c r="I62" s="24">
        <v>8498352201</v>
      </c>
      <c r="K62" s="18">
        <v>2.7748060801908076E-2</v>
      </c>
      <c r="M62" s="24">
        <v>0</v>
      </c>
      <c r="O62" s="24">
        <v>3834431472</v>
      </c>
      <c r="Q62" s="24">
        <v>0</v>
      </c>
      <c r="S62" s="24">
        <v>3834431472</v>
      </c>
      <c r="U62" s="18">
        <v>8.185676532831223E-3</v>
      </c>
    </row>
    <row r="63" spans="1:21" ht="18.75" x14ac:dyDescent="0.25">
      <c r="A63" s="16" t="s">
        <v>71</v>
      </c>
      <c r="C63" s="24">
        <v>0</v>
      </c>
      <c r="E63" s="24">
        <v>9362963968</v>
      </c>
      <c r="G63" s="24">
        <v>0</v>
      </c>
      <c r="I63" s="24">
        <v>9362963968</v>
      </c>
      <c r="K63" s="18">
        <v>3.0571113943661618E-2</v>
      </c>
      <c r="M63" s="24">
        <v>3977878800</v>
      </c>
      <c r="O63" s="24">
        <v>-18679380772</v>
      </c>
      <c r="Q63" s="24">
        <v>0</v>
      </c>
      <c r="S63" s="24">
        <v>-14701501972</v>
      </c>
      <c r="U63" s="18">
        <v>-3.1384506560708812E-2</v>
      </c>
    </row>
    <row r="64" spans="1:21" ht="18.75" x14ac:dyDescent="0.25">
      <c r="A64" s="16" t="s">
        <v>74</v>
      </c>
      <c r="C64" s="24">
        <v>0</v>
      </c>
      <c r="E64" s="24">
        <v>4093513248</v>
      </c>
      <c r="G64" s="24">
        <v>0</v>
      </c>
      <c r="I64" s="24">
        <v>4093513248</v>
      </c>
      <c r="K64" s="18">
        <v>1.336577395386772E-2</v>
      </c>
      <c r="M64" s="24">
        <v>10295038600</v>
      </c>
      <c r="O64" s="24">
        <v>-2697997368</v>
      </c>
      <c r="Q64" s="24">
        <v>0</v>
      </c>
      <c r="S64" s="24">
        <v>7597041232</v>
      </c>
      <c r="U64" s="18">
        <v>1.6218029344333945E-2</v>
      </c>
    </row>
    <row r="65" spans="1:21" ht="18.75" x14ac:dyDescent="0.25">
      <c r="A65" s="16" t="s">
        <v>252</v>
      </c>
      <c r="C65" s="24">
        <v>0</v>
      </c>
      <c r="E65" s="24">
        <v>2966505313</v>
      </c>
      <c r="G65" s="24">
        <v>0</v>
      </c>
      <c r="I65" s="24">
        <v>2966505313</v>
      </c>
      <c r="K65" s="18">
        <v>9.6859682733108406E-3</v>
      </c>
      <c r="M65" s="24">
        <v>425108500</v>
      </c>
      <c r="O65" s="24">
        <v>-4743523957</v>
      </c>
      <c r="Q65" s="24">
        <v>0</v>
      </c>
      <c r="S65" s="24">
        <v>-4318415457</v>
      </c>
      <c r="U65" s="18">
        <v>-9.2188769895900028E-3</v>
      </c>
    </row>
    <row r="66" spans="1:21" ht="18.75" x14ac:dyDescent="0.25">
      <c r="A66" s="16" t="s">
        <v>207</v>
      </c>
      <c r="L66" s="1"/>
      <c r="M66" s="24">
        <v>0</v>
      </c>
      <c r="O66" s="24">
        <v>0</v>
      </c>
      <c r="Q66" s="24">
        <v>512437162</v>
      </c>
      <c r="S66" s="24">
        <v>512437162</v>
      </c>
      <c r="U66" s="18">
        <v>1.0939417961083415E-3</v>
      </c>
    </row>
    <row r="67" spans="1:21" ht="18.75" x14ac:dyDescent="0.25">
      <c r="A67" s="16" t="s">
        <v>210</v>
      </c>
      <c r="L67" s="1"/>
      <c r="M67" s="24">
        <v>0</v>
      </c>
      <c r="O67" s="24">
        <v>0</v>
      </c>
      <c r="Q67" s="24">
        <v>574103409</v>
      </c>
      <c r="S67" s="24">
        <v>574103409</v>
      </c>
      <c r="U67" s="18">
        <v>1.2255858102527347E-3</v>
      </c>
    </row>
    <row r="68" spans="1:21" ht="18.75" x14ac:dyDescent="0.25">
      <c r="A68" s="16" t="s">
        <v>211</v>
      </c>
      <c r="L68" s="1"/>
      <c r="M68" s="24">
        <v>0</v>
      </c>
      <c r="O68" s="24">
        <v>0</v>
      </c>
      <c r="Q68" s="24">
        <v>248080499</v>
      </c>
      <c r="S68" s="24">
        <v>248080499</v>
      </c>
      <c r="U68" s="18">
        <v>5.2959786444120853E-4</v>
      </c>
    </row>
    <row r="69" spans="1:21" ht="18.75" x14ac:dyDescent="0.25">
      <c r="A69" s="16" t="s">
        <v>253</v>
      </c>
      <c r="L69" s="1"/>
      <c r="M69" s="24">
        <v>0</v>
      </c>
      <c r="O69" s="24">
        <v>0</v>
      </c>
      <c r="Q69" s="24">
        <v>94770025</v>
      </c>
      <c r="S69" s="24">
        <v>94770025</v>
      </c>
      <c r="U69" s="18">
        <v>2.0231337430936055E-4</v>
      </c>
    </row>
    <row r="70" spans="1:21" ht="18.75" x14ac:dyDescent="0.25">
      <c r="A70" s="16" t="s">
        <v>254</v>
      </c>
      <c r="L70" s="1"/>
      <c r="M70" s="24">
        <v>0</v>
      </c>
      <c r="O70" s="24">
        <v>0</v>
      </c>
      <c r="Q70" s="24">
        <v>463956922</v>
      </c>
      <c r="S70" s="24">
        <v>463956922</v>
      </c>
      <c r="U70" s="18">
        <v>9.904470366448126E-4</v>
      </c>
    </row>
    <row r="71" spans="1:21" ht="18.75" x14ac:dyDescent="0.25">
      <c r="A71" s="16" t="s">
        <v>214</v>
      </c>
      <c r="L71" s="1"/>
      <c r="M71" s="24">
        <v>0</v>
      </c>
      <c r="O71" s="24">
        <v>0</v>
      </c>
      <c r="Q71" s="24">
        <v>1623926964</v>
      </c>
      <c r="S71" s="24">
        <v>1623926964</v>
      </c>
      <c r="U71" s="18">
        <v>3.4667305798304418E-3</v>
      </c>
    </row>
    <row r="72" spans="1:21" ht="37.5" x14ac:dyDescent="0.25">
      <c r="A72" s="16" t="s">
        <v>215</v>
      </c>
      <c r="L72" s="1"/>
      <c r="M72" s="24">
        <v>0</v>
      </c>
      <c r="O72" s="24">
        <v>0</v>
      </c>
      <c r="Q72" s="24">
        <v>1946903469</v>
      </c>
      <c r="S72" s="24">
        <v>1946903469</v>
      </c>
      <c r="U72" s="18">
        <v>4.1562151140931911E-3</v>
      </c>
    </row>
    <row r="73" spans="1:21" ht="18.75" x14ac:dyDescent="0.25">
      <c r="A73" s="16" t="s">
        <v>153</v>
      </c>
      <c r="L73" s="1"/>
      <c r="M73" s="24">
        <v>46336389</v>
      </c>
      <c r="O73" s="24">
        <v>0</v>
      </c>
      <c r="Q73" s="24">
        <v>1270177278</v>
      </c>
      <c r="S73" s="24">
        <v>1316513667</v>
      </c>
      <c r="U73" s="18">
        <v>2.8104701069263183E-3</v>
      </c>
    </row>
    <row r="74" spans="1:21" ht="18.75" x14ac:dyDescent="0.25">
      <c r="A74" s="16" t="s">
        <v>155</v>
      </c>
      <c r="L74" s="1"/>
      <c r="M74" s="24">
        <v>0</v>
      </c>
      <c r="O74" s="24">
        <v>481749</v>
      </c>
      <c r="Q74" s="24">
        <v>0</v>
      </c>
      <c r="S74" s="24">
        <v>481749</v>
      </c>
      <c r="U74" s="18">
        <v>1.0284292502841499E-6</v>
      </c>
    </row>
    <row r="75" spans="1:21" ht="18.75" x14ac:dyDescent="0.25">
      <c r="A75" s="16" t="s">
        <v>155</v>
      </c>
      <c r="L75" s="1"/>
      <c r="M75" s="24">
        <v>2037163</v>
      </c>
      <c r="O75" s="24">
        <v>0</v>
      </c>
      <c r="Q75" s="24">
        <v>56485056</v>
      </c>
      <c r="S75" s="24">
        <v>58522219</v>
      </c>
      <c r="U75" s="18">
        <v>1.2493219874070278E-4</v>
      </c>
    </row>
    <row r="76" spans="1:21" ht="18.75" x14ac:dyDescent="0.25">
      <c r="A76" s="16" t="s">
        <v>217</v>
      </c>
      <c r="L76" s="1"/>
      <c r="M76" s="24">
        <v>0</v>
      </c>
      <c r="O76" s="24">
        <v>0</v>
      </c>
      <c r="Q76" s="24">
        <v>69881155</v>
      </c>
      <c r="S76" s="24">
        <v>69881155</v>
      </c>
      <c r="U76" s="18">
        <v>1.4918105454425534E-4</v>
      </c>
    </row>
    <row r="77" spans="1:21" ht="18.75" x14ac:dyDescent="0.25">
      <c r="A77" s="16" t="s">
        <v>218</v>
      </c>
      <c r="L77" s="1"/>
      <c r="M77" s="24">
        <v>0</v>
      </c>
      <c r="O77" s="24">
        <v>0</v>
      </c>
      <c r="Q77" s="24">
        <v>847094200</v>
      </c>
      <c r="S77" s="24">
        <v>847094200</v>
      </c>
      <c r="U77" s="18">
        <v>1.8083617257660144E-3</v>
      </c>
    </row>
    <row r="78" spans="1:21" ht="18.75" x14ac:dyDescent="0.25">
      <c r="A78" s="16" t="s">
        <v>219</v>
      </c>
      <c r="L78" s="1"/>
      <c r="M78" s="24">
        <v>0</v>
      </c>
      <c r="O78" s="24">
        <v>0</v>
      </c>
      <c r="Q78" s="24">
        <v>-778422529</v>
      </c>
      <c r="S78" s="24">
        <v>-778422529</v>
      </c>
      <c r="U78" s="18">
        <v>-1.6617626562873238E-3</v>
      </c>
    </row>
    <row r="79" spans="1:21" ht="18.75" x14ac:dyDescent="0.25">
      <c r="A79" s="16" t="s">
        <v>157</v>
      </c>
      <c r="L79" s="1"/>
      <c r="M79" s="24">
        <v>168333700</v>
      </c>
      <c r="O79" s="24">
        <v>0</v>
      </c>
      <c r="Q79" s="24">
        <v>1483623056</v>
      </c>
      <c r="S79" s="24">
        <v>1651956756</v>
      </c>
      <c r="U79" s="18">
        <v>3.5265680843653358E-3</v>
      </c>
    </row>
    <row r="80" spans="1:21" ht="18.75" x14ac:dyDescent="0.25">
      <c r="A80" s="16" t="s">
        <v>159</v>
      </c>
      <c r="L80" s="1"/>
      <c r="M80" s="24">
        <v>18304869</v>
      </c>
      <c r="O80" s="24">
        <v>0</v>
      </c>
      <c r="Q80" s="24">
        <v>22965701</v>
      </c>
      <c r="S80" s="24">
        <v>41270570</v>
      </c>
      <c r="U80" s="18">
        <v>8.8103683378480343E-5</v>
      </c>
    </row>
    <row r="81" spans="1:21" ht="18.75" x14ac:dyDescent="0.25">
      <c r="A81" s="16" t="s">
        <v>220</v>
      </c>
      <c r="L81" s="1"/>
      <c r="M81" s="24">
        <v>0</v>
      </c>
      <c r="O81" s="24">
        <v>0</v>
      </c>
      <c r="Q81" s="24">
        <v>99070637</v>
      </c>
      <c r="S81" s="24">
        <v>99070637</v>
      </c>
      <c r="U81" s="18">
        <v>2.1149424479362315E-4</v>
      </c>
    </row>
    <row r="82" spans="1:21" ht="18.75" x14ac:dyDescent="0.25">
      <c r="A82" s="16" t="s">
        <v>160</v>
      </c>
      <c r="L82" s="1"/>
      <c r="M82" s="24">
        <v>22000000</v>
      </c>
      <c r="O82" s="24">
        <v>0</v>
      </c>
      <c r="Q82" s="24">
        <v>-881792300</v>
      </c>
      <c r="S82" s="24">
        <v>-859792300</v>
      </c>
      <c r="U82" s="18">
        <v>-1.8354694052070369E-3</v>
      </c>
    </row>
    <row r="83" spans="1:21" ht="18.75" x14ac:dyDescent="0.25">
      <c r="A83" s="16" t="s">
        <v>222</v>
      </c>
      <c r="L83" s="1"/>
      <c r="M83" s="24">
        <v>0</v>
      </c>
      <c r="O83" s="24">
        <v>0</v>
      </c>
      <c r="Q83" s="24">
        <v>2035783549</v>
      </c>
      <c r="S83" s="24">
        <v>2035783549</v>
      </c>
      <c r="U83" s="18">
        <v>4.3459547379213568E-3</v>
      </c>
    </row>
    <row r="84" spans="1:21" ht="18.75" x14ac:dyDescent="0.25">
      <c r="A84" s="16" t="s">
        <v>166</v>
      </c>
      <c r="L84" s="1"/>
      <c r="M84" s="24">
        <v>1549975500</v>
      </c>
      <c r="O84" s="24">
        <v>0</v>
      </c>
      <c r="Q84" s="24">
        <v>2276242389</v>
      </c>
      <c r="S84" s="24">
        <v>3826217889</v>
      </c>
      <c r="U84" s="18">
        <v>8.1681423210179412E-3</v>
      </c>
    </row>
    <row r="85" spans="1:21" ht="18.75" x14ac:dyDescent="0.25">
      <c r="A85" s="16" t="s">
        <v>223</v>
      </c>
      <c r="L85" s="1"/>
      <c r="M85" s="24">
        <v>0</v>
      </c>
      <c r="O85" s="24">
        <v>0</v>
      </c>
      <c r="Q85" s="24">
        <v>151077083</v>
      </c>
      <c r="S85" s="24">
        <v>151077083</v>
      </c>
      <c r="U85" s="18">
        <v>3.2251668650024447E-4</v>
      </c>
    </row>
    <row r="86" spans="1:21" ht="18.75" x14ac:dyDescent="0.25">
      <c r="A86" s="16" t="s">
        <v>224</v>
      </c>
      <c r="L86" s="1"/>
      <c r="M86" s="24">
        <v>0</v>
      </c>
      <c r="O86" s="24">
        <v>0</v>
      </c>
      <c r="Q86" s="24">
        <v>-91627499</v>
      </c>
      <c r="S86" s="24">
        <v>-91627499</v>
      </c>
      <c r="U86" s="18">
        <v>-1.9560476534872243E-4</v>
      </c>
    </row>
    <row r="87" spans="1:21" ht="18.75" x14ac:dyDescent="0.25">
      <c r="A87" s="16" t="s">
        <v>171</v>
      </c>
      <c r="L87" s="1"/>
      <c r="M87" s="24">
        <v>4458040</v>
      </c>
      <c r="O87" s="24">
        <v>0</v>
      </c>
      <c r="Q87" s="24">
        <v>-17925971</v>
      </c>
      <c r="S87" s="24">
        <v>-13467931</v>
      </c>
      <c r="U87" s="18">
        <v>-2.8751101053055971E-5</v>
      </c>
    </row>
    <row r="88" spans="1:21" ht="18.75" x14ac:dyDescent="0.25">
      <c r="A88" s="16" t="s">
        <v>176</v>
      </c>
      <c r="L88" s="1"/>
      <c r="M88" s="24">
        <v>976088987</v>
      </c>
      <c r="O88" s="24">
        <v>0</v>
      </c>
      <c r="Q88" s="24">
        <v>-3749838444</v>
      </c>
      <c r="S88" s="24">
        <v>-2773749457</v>
      </c>
      <c r="U88" s="18">
        <v>-5.9213513147688482E-3</v>
      </c>
    </row>
    <row r="89" spans="1:21" ht="37.5" x14ac:dyDescent="0.25">
      <c r="A89" s="16" t="s">
        <v>225</v>
      </c>
      <c r="L89" s="1"/>
      <c r="M89" s="24">
        <v>0</v>
      </c>
      <c r="O89" s="24">
        <v>0</v>
      </c>
      <c r="Q89" s="24">
        <v>-22452786</v>
      </c>
      <c r="S89" s="24">
        <v>-22452786</v>
      </c>
      <c r="U89" s="18">
        <v>-4.7931810699701413E-5</v>
      </c>
    </row>
    <row r="90" spans="1:21" ht="18.75" x14ac:dyDescent="0.25">
      <c r="A90" s="16" t="s">
        <v>255</v>
      </c>
      <c r="L90" s="1"/>
      <c r="M90" s="24">
        <v>0</v>
      </c>
      <c r="O90" s="24">
        <v>0</v>
      </c>
      <c r="Q90" s="24">
        <v>1585993345</v>
      </c>
      <c r="S90" s="24">
        <v>1585993345</v>
      </c>
      <c r="U90" s="18">
        <v>3.3857505604661369E-3</v>
      </c>
    </row>
    <row r="91" spans="1:21" ht="18.75" x14ac:dyDescent="0.25">
      <c r="A91" s="16" t="s">
        <v>180</v>
      </c>
      <c r="L91" s="1"/>
      <c r="M91" s="24">
        <v>475247250</v>
      </c>
      <c r="O91" s="24">
        <v>0</v>
      </c>
      <c r="Q91" s="24">
        <v>-797776428</v>
      </c>
      <c r="S91" s="24">
        <v>-322529178</v>
      </c>
      <c r="U91" s="18">
        <v>-6.8852958848965567E-4</v>
      </c>
    </row>
    <row r="92" spans="1:21" ht="18.75" x14ac:dyDescent="0.25">
      <c r="A92" s="16" t="s">
        <v>181</v>
      </c>
      <c r="L92" s="1"/>
      <c r="M92" s="24">
        <v>753600000</v>
      </c>
      <c r="O92" s="24">
        <v>0</v>
      </c>
      <c r="Q92" s="24">
        <v>1699045210</v>
      </c>
      <c r="S92" s="24">
        <v>2452645210</v>
      </c>
      <c r="U92" s="18">
        <v>5.2358636437923305E-3</v>
      </c>
    </row>
    <row r="93" spans="1:21" ht="18.75" x14ac:dyDescent="0.25">
      <c r="A93" s="16" t="s">
        <v>183</v>
      </c>
      <c r="L93" s="1"/>
      <c r="M93" s="24">
        <v>217059150</v>
      </c>
      <c r="O93" s="24">
        <v>0</v>
      </c>
      <c r="Q93" s="24">
        <v>162475860</v>
      </c>
      <c r="S93" s="24">
        <v>379535010</v>
      </c>
      <c r="U93" s="18">
        <v>8.1022463106490586E-4</v>
      </c>
    </row>
    <row r="94" spans="1:21" ht="18.75" x14ac:dyDescent="0.25">
      <c r="A94" s="16" t="s">
        <v>226</v>
      </c>
      <c r="L94" s="1"/>
      <c r="M94" s="24">
        <v>0</v>
      </c>
      <c r="O94" s="24">
        <v>0</v>
      </c>
      <c r="Q94" s="24">
        <v>286200960</v>
      </c>
      <c r="S94" s="24">
        <v>286200960</v>
      </c>
      <c r="U94" s="18">
        <v>6.1097675080468031E-4</v>
      </c>
    </row>
    <row r="95" spans="1:21" ht="18.75" x14ac:dyDescent="0.25">
      <c r="A95" s="16" t="s">
        <v>227</v>
      </c>
      <c r="L95" s="1"/>
      <c r="M95" s="24">
        <v>0</v>
      </c>
      <c r="O95" s="24">
        <v>0</v>
      </c>
      <c r="Q95" s="24">
        <v>3581144450</v>
      </c>
      <c r="S95" s="24">
        <v>3581144450</v>
      </c>
      <c r="U95" s="18">
        <v>7.6449638751149339E-3</v>
      </c>
    </row>
    <row r="96" spans="1:21" ht="18.75" x14ac:dyDescent="0.25">
      <c r="A96" s="16" t="s">
        <v>228</v>
      </c>
      <c r="L96" s="1"/>
      <c r="M96" s="24">
        <v>0</v>
      </c>
      <c r="O96" s="24">
        <v>0</v>
      </c>
      <c r="Q96" s="24">
        <v>125379427</v>
      </c>
      <c r="S96" s="24">
        <v>125379427</v>
      </c>
      <c r="U96" s="18">
        <v>2.6765778467763567E-4</v>
      </c>
    </row>
    <row r="97" spans="1:21" ht="18.75" x14ac:dyDescent="0.25">
      <c r="A97" s="16" t="s">
        <v>256</v>
      </c>
      <c r="L97" s="1"/>
      <c r="M97" s="24">
        <v>0</v>
      </c>
      <c r="O97" s="24">
        <v>-217187948</v>
      </c>
      <c r="Q97" s="24">
        <v>0</v>
      </c>
      <c r="S97" s="24">
        <v>-217187948</v>
      </c>
      <c r="U97" s="18">
        <v>-4.6364899259239336E-4</v>
      </c>
    </row>
    <row r="98" spans="1:21" ht="18.75" x14ac:dyDescent="0.25">
      <c r="A98" s="16" t="s">
        <v>230</v>
      </c>
      <c r="L98" s="1"/>
      <c r="M98" s="24">
        <v>0</v>
      </c>
      <c r="O98" s="24">
        <v>0</v>
      </c>
      <c r="Q98" s="24">
        <v>18755661</v>
      </c>
      <c r="S98" s="24">
        <v>18755661</v>
      </c>
      <c r="U98" s="18">
        <v>4.003925359640325E-5</v>
      </c>
    </row>
    <row r="99" spans="1:21" ht="18.75" x14ac:dyDescent="0.25">
      <c r="A99" s="16" t="s">
        <v>231</v>
      </c>
      <c r="L99" s="1"/>
      <c r="M99" s="24">
        <v>0</v>
      </c>
      <c r="O99" s="24">
        <v>0</v>
      </c>
      <c r="Q99" s="24">
        <v>4478725842</v>
      </c>
      <c r="S99" s="24">
        <v>4478725842</v>
      </c>
      <c r="U99" s="18">
        <v>9.5611047660011904E-3</v>
      </c>
    </row>
    <row r="100" spans="1:21" ht="18.75" x14ac:dyDescent="0.25">
      <c r="A100" s="16" t="s">
        <v>232</v>
      </c>
      <c r="L100" s="1"/>
      <c r="M100" s="24">
        <v>0</v>
      </c>
      <c r="O100" s="24">
        <v>0</v>
      </c>
      <c r="Q100" s="24">
        <v>105772276</v>
      </c>
      <c r="S100" s="24">
        <v>105772276</v>
      </c>
      <c r="U100" s="18">
        <v>2.2580078527932216E-4</v>
      </c>
    </row>
    <row r="101" spans="1:21" ht="18.75" x14ac:dyDescent="0.25">
      <c r="A101" s="16" t="s">
        <v>188</v>
      </c>
      <c r="L101" s="1"/>
      <c r="M101" s="24">
        <v>13200000</v>
      </c>
      <c r="O101" s="24">
        <v>0</v>
      </c>
      <c r="Q101" s="24">
        <v>-430175185</v>
      </c>
      <c r="S101" s="24">
        <v>-416975185</v>
      </c>
      <c r="U101" s="18">
        <v>-8.9015125489963585E-4</v>
      </c>
    </row>
    <row r="102" spans="1:21" ht="18.75" x14ac:dyDescent="0.25">
      <c r="A102" s="16" t="s">
        <v>233</v>
      </c>
      <c r="L102" s="1"/>
      <c r="M102" s="24">
        <v>0</v>
      </c>
      <c r="O102" s="24">
        <v>0</v>
      </c>
      <c r="Q102" s="24">
        <v>702230725</v>
      </c>
      <c r="S102" s="24">
        <v>702230725</v>
      </c>
      <c r="U102" s="18">
        <v>1.4991097397986193E-3</v>
      </c>
    </row>
    <row r="103" spans="1:21" ht="18.75" x14ac:dyDescent="0.25">
      <c r="A103" s="16" t="s">
        <v>191</v>
      </c>
      <c r="L103" s="1"/>
      <c r="M103" s="24">
        <v>562500000</v>
      </c>
      <c r="O103" s="24">
        <v>0</v>
      </c>
      <c r="Q103" s="24">
        <v>-732042762</v>
      </c>
      <c r="S103" s="24">
        <v>-169542762</v>
      </c>
      <c r="U103" s="18">
        <v>-3.6193689164848095E-4</v>
      </c>
    </row>
    <row r="104" spans="1:21" ht="18.75" x14ac:dyDescent="0.25">
      <c r="A104" s="16" t="s">
        <v>234</v>
      </c>
      <c r="L104" s="1"/>
      <c r="M104" s="24">
        <v>0</v>
      </c>
      <c r="O104" s="24">
        <v>0</v>
      </c>
      <c r="Q104" s="24">
        <v>-3478994712</v>
      </c>
      <c r="S104" s="24">
        <v>-3478994712</v>
      </c>
      <c r="U104" s="18">
        <v>-7.426896419929635E-3</v>
      </c>
    </row>
    <row r="105" spans="1:21" ht="18.75" x14ac:dyDescent="0.25">
      <c r="A105" s="16" t="s">
        <v>235</v>
      </c>
      <c r="L105" s="1"/>
      <c r="M105" s="24">
        <v>0</v>
      </c>
      <c r="O105" s="24">
        <v>0</v>
      </c>
      <c r="Q105" s="24">
        <v>5543124418</v>
      </c>
      <c r="S105" s="24">
        <v>5543124418</v>
      </c>
      <c r="U105" s="18">
        <v>1.1833364032796133E-2</v>
      </c>
    </row>
    <row r="106" spans="1:21" ht="37.5" x14ac:dyDescent="0.25">
      <c r="A106" s="16" t="s">
        <v>195</v>
      </c>
      <c r="L106" s="1"/>
      <c r="M106" s="24">
        <v>957056100</v>
      </c>
      <c r="O106" s="24">
        <v>0</v>
      </c>
      <c r="Q106" s="24">
        <v>775254664</v>
      </c>
      <c r="S106" s="24">
        <v>1732310764</v>
      </c>
      <c r="U106" s="18">
        <v>3.698106400386265E-3</v>
      </c>
    </row>
    <row r="107" spans="1:21" ht="18.75" x14ac:dyDescent="0.25">
      <c r="A107" s="16" t="s">
        <v>236</v>
      </c>
      <c r="L107" s="1"/>
      <c r="M107" s="24">
        <v>0</v>
      </c>
      <c r="O107" s="24">
        <v>0</v>
      </c>
      <c r="Q107" s="24">
        <v>735584659</v>
      </c>
      <c r="S107" s="24">
        <v>735584659</v>
      </c>
      <c r="U107" s="18">
        <v>1.5703131285708782E-3</v>
      </c>
    </row>
    <row r="108" spans="1:21" ht="18.75" x14ac:dyDescent="0.25">
      <c r="A108" s="19" t="s">
        <v>75</v>
      </c>
      <c r="C108" s="25">
        <f>SUM(C9:$C$107)</f>
        <v>2359017520</v>
      </c>
      <c r="E108" s="25">
        <f>SUM(E9:$E$107)</f>
        <v>305654660188</v>
      </c>
      <c r="G108" s="25">
        <f>SUM(G9:$G$107)</f>
        <v>-1745841381</v>
      </c>
      <c r="I108" s="25">
        <f>SUM(I9:$I$107)</f>
        <v>306267836327</v>
      </c>
      <c r="K108" s="20">
        <f>SUM(K9:$K$107)</f>
        <v>0.99999839299087057</v>
      </c>
      <c r="M108" s="25">
        <f>SUM(M9:$M$107)</f>
        <v>173177254187</v>
      </c>
      <c r="O108" s="25">
        <f>SUM(O9:$O$107)</f>
        <v>183699456389</v>
      </c>
      <c r="Q108" s="25">
        <f>SUM(Q9:$Q$107)</f>
        <v>110561739447</v>
      </c>
      <c r="S108" s="25">
        <f>SUM(S9:$S$107)</f>
        <v>467438450023</v>
      </c>
      <c r="U108" s="20">
        <f>SUM(U9:$U$107)</f>
        <v>0.99787934113228849</v>
      </c>
    </row>
    <row r="109" spans="1:21" ht="18.75" x14ac:dyDescent="0.25">
      <c r="C109" s="26"/>
      <c r="E109" s="26"/>
      <c r="G109" s="26"/>
      <c r="I109" s="26"/>
      <c r="K109" s="21"/>
      <c r="M109" s="26"/>
      <c r="O109" s="26"/>
      <c r="Q109" s="26"/>
      <c r="S109" s="26"/>
      <c r="U109" s="21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10"/>
  <sheetViews>
    <sheetView rightToLeft="1" workbookViewId="0">
      <selection activeCell="K27" sqref="A1:XFD1048576"/>
    </sheetView>
  </sheetViews>
  <sheetFormatPr defaultRowHeight="18" x14ac:dyDescent="0.45"/>
  <cols>
    <col min="1" max="1" width="21.28515625" style="27" customWidth="1"/>
    <col min="2" max="2" width="1.42578125" style="27" customWidth="1"/>
    <col min="3" max="3" width="17" style="27" customWidth="1"/>
    <col min="4" max="4" width="1.42578125" style="27" customWidth="1"/>
    <col min="5" max="5" width="17" style="27" customWidth="1"/>
    <col min="6" max="6" width="1.42578125" style="27" customWidth="1"/>
    <col min="7" max="7" width="17" style="27" customWidth="1"/>
    <col min="8" max="8" width="1.42578125" style="27" customWidth="1"/>
    <col min="9" max="9" width="17" style="27" customWidth="1"/>
    <col min="10" max="10" width="1.42578125" style="27" customWidth="1"/>
    <col min="11" max="11" width="17" style="27" customWidth="1"/>
    <col min="12" max="12" width="1.42578125" style="27" customWidth="1"/>
    <col min="13" max="13" width="17" style="27" customWidth="1"/>
    <col min="14" max="14" width="1.42578125" style="27" customWidth="1"/>
    <col min="15" max="15" width="17" style="27" customWidth="1"/>
    <col min="16" max="16" width="1.42578125" style="27" customWidth="1"/>
    <col min="17" max="17" width="17" style="27" customWidth="1"/>
    <col min="18" max="16384" width="9.140625" style="27"/>
  </cols>
  <sheetData>
    <row r="1" spans="1:17" ht="20.100000000000001" customHeight="1" x14ac:dyDescent="0.45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17" ht="20.100000000000001" customHeight="1" x14ac:dyDescent="0.45">
      <c r="A2" s="52" t="s">
        <v>126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spans="1:17" ht="20.100000000000001" customHeight="1" x14ac:dyDescent="0.45">
      <c r="A3" s="52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5" spans="1:17" ht="21" x14ac:dyDescent="0.45">
      <c r="A5" s="50" t="s">
        <v>257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</row>
    <row r="7" spans="1:17" ht="21" x14ac:dyDescent="0.45">
      <c r="C7" s="39" t="s">
        <v>142</v>
      </c>
      <c r="D7" s="54"/>
      <c r="E7" s="54"/>
      <c r="F7" s="54"/>
      <c r="G7" s="54"/>
      <c r="H7" s="54"/>
      <c r="I7" s="54"/>
      <c r="J7" s="54"/>
      <c r="K7" s="54"/>
      <c r="M7" s="39" t="s">
        <v>7</v>
      </c>
      <c r="N7" s="54"/>
      <c r="O7" s="54"/>
      <c r="P7" s="54"/>
      <c r="Q7" s="54"/>
    </row>
    <row r="8" spans="1:17" ht="21" x14ac:dyDescent="0.45">
      <c r="C8" s="29" t="s">
        <v>258</v>
      </c>
      <c r="E8" s="29" t="s">
        <v>242</v>
      </c>
      <c r="G8" s="29" t="s">
        <v>243</v>
      </c>
      <c r="I8" s="29" t="s">
        <v>75</v>
      </c>
      <c r="K8" s="29" t="s">
        <v>258</v>
      </c>
      <c r="M8" s="29" t="s">
        <v>242</v>
      </c>
      <c r="O8" s="29" t="s">
        <v>243</v>
      </c>
      <c r="Q8" s="29" t="s">
        <v>75</v>
      </c>
    </row>
    <row r="9" spans="1:17" ht="18.75" x14ac:dyDescent="0.45">
      <c r="A9" s="19" t="s">
        <v>75</v>
      </c>
      <c r="C9" s="19">
        <f>SUM($C$8)</f>
        <v>0</v>
      </c>
      <c r="E9" s="19">
        <f>SUM($E$8)</f>
        <v>0</v>
      </c>
      <c r="G9" s="19">
        <f>SUM($G$8)</f>
        <v>0</v>
      </c>
      <c r="I9" s="19">
        <f>SUM($I$8)</f>
        <v>0</v>
      </c>
      <c r="K9" s="19">
        <f>SUM($K$8)</f>
        <v>0</v>
      </c>
      <c r="M9" s="19">
        <f>SUM($M$8)</f>
        <v>0</v>
      </c>
      <c r="O9" s="19">
        <f>SUM($O$8)</f>
        <v>0</v>
      </c>
      <c r="Q9" s="19">
        <f>SUM($Q$8)</f>
        <v>0</v>
      </c>
    </row>
    <row r="10" spans="1:17" ht="18.75" x14ac:dyDescent="0.45">
      <c r="C10" s="21"/>
      <c r="E10" s="21"/>
      <c r="G10" s="21"/>
      <c r="I10" s="21"/>
      <c r="K10" s="21"/>
      <c r="M10" s="21"/>
      <c r="O10" s="21"/>
      <c r="Q10" s="21"/>
    </row>
  </sheetData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11"/>
  <sheetViews>
    <sheetView rightToLeft="1" workbookViewId="0">
      <selection activeCell="G19" sqref="G19"/>
    </sheetView>
  </sheetViews>
  <sheetFormatPr defaultRowHeight="18" x14ac:dyDescent="0.45"/>
  <cols>
    <col min="1" max="1" width="25.5703125" style="27" customWidth="1"/>
    <col min="2" max="2" width="1.42578125" style="27" customWidth="1"/>
    <col min="3" max="3" width="17" style="27" customWidth="1"/>
    <col min="4" max="4" width="1.42578125" style="27" customWidth="1"/>
    <col min="5" max="5" width="17" style="34" customWidth="1"/>
    <col min="6" max="6" width="1.42578125" style="27" customWidth="1"/>
    <col min="7" max="7" width="14.140625" style="27" customWidth="1"/>
    <col min="8" max="8" width="1.42578125" style="27" customWidth="1"/>
    <col min="9" max="9" width="17" style="34" customWidth="1"/>
    <col min="10" max="10" width="1.42578125" style="27" customWidth="1"/>
    <col min="11" max="11" width="14.140625" style="27" customWidth="1"/>
    <col min="12" max="16384" width="9.140625" style="27"/>
  </cols>
  <sheetData>
    <row r="1" spans="1:11" ht="20.100000000000001" customHeight="1" x14ac:dyDescent="0.45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20.100000000000001" customHeight="1" x14ac:dyDescent="0.45">
      <c r="A2" s="52" t="s">
        <v>126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20.100000000000001" customHeight="1" x14ac:dyDescent="0.45">
      <c r="A3" s="52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</row>
    <row r="5" spans="1:11" ht="21" x14ac:dyDescent="0.45">
      <c r="A5" s="50" t="s">
        <v>259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7" spans="1:11" ht="21" x14ac:dyDescent="0.45">
      <c r="A7" s="39" t="s">
        <v>260</v>
      </c>
      <c r="B7" s="54"/>
      <c r="C7" s="54"/>
      <c r="E7" s="39" t="s">
        <v>142</v>
      </c>
      <c r="F7" s="54"/>
      <c r="G7" s="54"/>
      <c r="I7" s="39" t="s">
        <v>7</v>
      </c>
      <c r="J7" s="54"/>
      <c r="K7" s="54"/>
    </row>
    <row r="8" spans="1:11" ht="42" x14ac:dyDescent="0.45">
      <c r="A8" s="29" t="s">
        <v>261</v>
      </c>
      <c r="C8" s="29" t="s">
        <v>102</v>
      </c>
      <c r="E8" s="33" t="s">
        <v>262</v>
      </c>
      <c r="G8" s="29" t="s">
        <v>263</v>
      </c>
      <c r="I8" s="33" t="s">
        <v>262</v>
      </c>
      <c r="K8" s="29" t="s">
        <v>263</v>
      </c>
    </row>
    <row r="9" spans="1:11" ht="18.75" x14ac:dyDescent="0.45">
      <c r="A9" s="16" t="s">
        <v>264</v>
      </c>
      <c r="C9" s="1" t="s">
        <v>115</v>
      </c>
      <c r="E9" s="24">
        <v>492176</v>
      </c>
      <c r="G9" s="18">
        <f>E9/E10</f>
        <v>1</v>
      </c>
      <c r="I9" s="24">
        <v>3190924</v>
      </c>
      <c r="K9" s="18">
        <f>I9/I10</f>
        <v>1</v>
      </c>
    </row>
    <row r="10" spans="1:11" ht="18.75" x14ac:dyDescent="0.45">
      <c r="A10" s="19" t="s">
        <v>75</v>
      </c>
      <c r="E10" s="25">
        <f>SUM(E9:$E$9)</f>
        <v>492176</v>
      </c>
      <c r="G10" s="20">
        <f>SUM(G9:$G$9)</f>
        <v>1</v>
      </c>
      <c r="I10" s="25">
        <f>SUM(I9:$I$9)</f>
        <v>3190924</v>
      </c>
      <c r="K10" s="20">
        <f>SUM(K9:$K$9)</f>
        <v>1</v>
      </c>
    </row>
    <row r="11" spans="1:11" ht="18.75" x14ac:dyDescent="0.45">
      <c r="E11" s="26"/>
      <c r="G11" s="21"/>
      <c r="I11" s="26"/>
      <c r="K11" s="21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fitToHeight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11"/>
  <sheetViews>
    <sheetView rightToLeft="1" tabSelected="1" workbookViewId="0">
      <selection activeCell="H22" sqref="H22"/>
    </sheetView>
  </sheetViews>
  <sheetFormatPr defaultRowHeight="18" x14ac:dyDescent="0.25"/>
  <cols>
    <col min="1" max="1" width="25.5703125" style="12" customWidth="1"/>
    <col min="2" max="2" width="1.42578125" style="12" customWidth="1"/>
    <col min="3" max="3" width="18.42578125" style="12" customWidth="1"/>
    <col min="4" max="4" width="1.42578125" style="12" customWidth="1"/>
    <col min="5" max="5" width="18.42578125" style="12" customWidth="1"/>
    <col min="6" max="16384" width="9.140625" style="12"/>
  </cols>
  <sheetData>
    <row r="1" spans="1:5" ht="20.100000000000001" customHeight="1" x14ac:dyDescent="0.25">
      <c r="A1" s="52" t="s">
        <v>0</v>
      </c>
      <c r="B1" s="65"/>
      <c r="C1" s="65"/>
      <c r="D1" s="65"/>
      <c r="E1" s="65"/>
    </row>
    <row r="2" spans="1:5" ht="20.100000000000001" customHeight="1" x14ac:dyDescent="0.25">
      <c r="A2" s="52" t="s">
        <v>126</v>
      </c>
      <c r="B2" s="65"/>
      <c r="C2" s="65"/>
      <c r="D2" s="65"/>
      <c r="E2" s="65"/>
    </row>
    <row r="3" spans="1:5" ht="20.100000000000001" customHeight="1" x14ac:dyDescent="0.25">
      <c r="A3" s="52" t="s">
        <v>2</v>
      </c>
      <c r="B3" s="65"/>
      <c r="C3" s="65"/>
      <c r="D3" s="65"/>
      <c r="E3" s="65"/>
    </row>
    <row r="5" spans="1:5" ht="21" x14ac:dyDescent="0.25">
      <c r="A5" s="50" t="s">
        <v>265</v>
      </c>
      <c r="B5" s="66"/>
      <c r="C5" s="66"/>
      <c r="D5" s="66"/>
      <c r="E5" s="66"/>
    </row>
    <row r="7" spans="1:5" ht="21" x14ac:dyDescent="0.25">
      <c r="C7" s="28" t="s">
        <v>142</v>
      </c>
      <c r="E7" s="28" t="s">
        <v>7</v>
      </c>
    </row>
    <row r="8" spans="1:5" ht="21" x14ac:dyDescent="0.25">
      <c r="A8" s="29" t="s">
        <v>138</v>
      </c>
      <c r="C8" s="29" t="s">
        <v>106</v>
      </c>
      <c r="E8" s="29" t="s">
        <v>106</v>
      </c>
    </row>
    <row r="9" spans="1:5" ht="18.75" x14ac:dyDescent="0.25">
      <c r="A9" s="16" t="s">
        <v>266</v>
      </c>
      <c r="D9" s="1"/>
      <c r="E9" s="17">
        <v>990193199</v>
      </c>
    </row>
    <row r="10" spans="1:5" ht="18.75" x14ac:dyDescent="0.25">
      <c r="A10" s="19" t="s">
        <v>75</v>
      </c>
      <c r="C10" s="19">
        <f>SUM(C9:$C$9)</f>
        <v>0</v>
      </c>
      <c r="E10" s="19">
        <f>SUM(E9:$E$9)</f>
        <v>990193199</v>
      </c>
    </row>
    <row r="11" spans="1:5" ht="18.75" x14ac:dyDescent="0.25">
      <c r="C11" s="21"/>
      <c r="E11" s="21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70"/>
  <sheetViews>
    <sheetView rightToLeft="1" topLeftCell="A37" workbookViewId="0">
      <selection sqref="A1:W3"/>
    </sheetView>
  </sheetViews>
  <sheetFormatPr defaultRowHeight="18.75" x14ac:dyDescent="0.25"/>
  <cols>
    <col min="1" max="1" width="17" style="13" customWidth="1"/>
    <col min="2" max="2" width="1.42578125" style="13" customWidth="1"/>
    <col min="3" max="3" width="12.7109375" style="22" customWidth="1"/>
    <col min="4" max="4" width="1.42578125" style="22" customWidth="1"/>
    <col min="5" max="5" width="17.85546875" style="22" bestFit="1" customWidth="1"/>
    <col min="6" max="6" width="1.42578125" style="22" customWidth="1"/>
    <col min="7" max="7" width="17.7109375" style="22" bestFit="1" customWidth="1"/>
    <col min="8" max="8" width="1.42578125" style="22" customWidth="1"/>
    <col min="9" max="9" width="11.42578125" style="22" customWidth="1"/>
    <col min="10" max="10" width="17" style="22" customWidth="1"/>
    <col min="11" max="11" width="1.42578125" style="22" customWidth="1"/>
    <col min="12" max="12" width="11.42578125" style="22" customWidth="1"/>
    <col min="13" max="13" width="17" style="22" customWidth="1"/>
    <col min="14" max="14" width="1.42578125" style="22" customWidth="1"/>
    <col min="15" max="15" width="12.7109375" style="22" customWidth="1"/>
    <col min="16" max="16" width="1.42578125" style="22" customWidth="1"/>
    <col min="17" max="17" width="11.42578125" style="22" customWidth="1"/>
    <col min="18" max="18" width="1.42578125" style="22" customWidth="1"/>
    <col min="19" max="19" width="17.7109375" style="22" bestFit="1" customWidth="1"/>
    <col min="20" max="20" width="1.42578125" style="22" customWidth="1"/>
    <col min="21" max="21" width="17.7109375" style="22" bestFit="1" customWidth="1"/>
    <col min="22" max="22" width="1.42578125" style="13" customWidth="1"/>
    <col min="23" max="23" width="8.5703125" style="13" customWidth="1"/>
    <col min="24" max="16384" width="9.140625" style="13"/>
  </cols>
  <sheetData>
    <row r="1" spans="1:23" ht="20.100000000000001" customHeight="1" x14ac:dyDescent="0.25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</row>
    <row r="2" spans="1:23" ht="20.100000000000001" customHeight="1" x14ac:dyDescent="0.25">
      <c r="A2" s="48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spans="1:23" ht="20.100000000000001" customHeight="1" x14ac:dyDescent="0.25">
      <c r="A3" s="48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</row>
    <row r="5" spans="1:23" ht="21" x14ac:dyDescent="0.25">
      <c r="A5" s="50" t="s">
        <v>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</row>
    <row r="6" spans="1:23" ht="21" x14ac:dyDescent="0.25">
      <c r="A6" s="50" t="s">
        <v>4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</row>
    <row r="8" spans="1:23" ht="21" x14ac:dyDescent="0.25">
      <c r="C8" s="37" t="s">
        <v>5</v>
      </c>
      <c r="D8" s="38"/>
      <c r="E8" s="38"/>
      <c r="F8" s="38"/>
      <c r="G8" s="38"/>
      <c r="I8" s="37" t="s">
        <v>6</v>
      </c>
      <c r="J8" s="38"/>
      <c r="K8" s="38"/>
      <c r="L8" s="38"/>
      <c r="M8" s="38"/>
      <c r="O8" s="39" t="s">
        <v>7</v>
      </c>
      <c r="P8" s="40"/>
      <c r="Q8" s="40"/>
      <c r="R8" s="40"/>
      <c r="S8" s="40"/>
      <c r="T8" s="40"/>
      <c r="U8" s="40"/>
      <c r="V8" s="40"/>
      <c r="W8" s="40"/>
    </row>
    <row r="9" spans="1:23" x14ac:dyDescent="0.25">
      <c r="A9" s="41" t="s">
        <v>8</v>
      </c>
      <c r="C9" s="43" t="s">
        <v>9</v>
      </c>
      <c r="E9" s="43" t="s">
        <v>10</v>
      </c>
      <c r="G9" s="43" t="s">
        <v>11</v>
      </c>
      <c r="I9" s="43" t="s">
        <v>12</v>
      </c>
      <c r="J9" s="45"/>
      <c r="L9" s="43" t="s">
        <v>13</v>
      </c>
      <c r="M9" s="45"/>
      <c r="O9" s="43" t="s">
        <v>9</v>
      </c>
      <c r="Q9" s="46" t="s">
        <v>14</v>
      </c>
      <c r="S9" s="43" t="s">
        <v>10</v>
      </c>
      <c r="U9" s="43" t="s">
        <v>11</v>
      </c>
      <c r="W9" s="47" t="s">
        <v>15</v>
      </c>
    </row>
    <row r="10" spans="1:23" x14ac:dyDescent="0.25">
      <c r="A10" s="42"/>
      <c r="C10" s="44"/>
      <c r="E10" s="44"/>
      <c r="G10" s="44"/>
      <c r="I10" s="23" t="s">
        <v>9</v>
      </c>
      <c r="J10" s="23" t="s">
        <v>10</v>
      </c>
      <c r="L10" s="23" t="s">
        <v>9</v>
      </c>
      <c r="M10" s="23" t="s">
        <v>16</v>
      </c>
      <c r="O10" s="44"/>
      <c r="Q10" s="44"/>
      <c r="S10" s="44"/>
      <c r="U10" s="44"/>
      <c r="W10" s="42"/>
    </row>
    <row r="11" spans="1:23" x14ac:dyDescent="0.25">
      <c r="A11" s="16" t="s">
        <v>17</v>
      </c>
      <c r="C11" s="24">
        <v>5727148</v>
      </c>
      <c r="E11" s="24">
        <v>28555211564</v>
      </c>
      <c r="G11" s="24">
        <v>32735160949</v>
      </c>
      <c r="N11" s="24"/>
      <c r="O11" s="24">
        <v>5727148</v>
      </c>
      <c r="Q11" s="24">
        <v>5940</v>
      </c>
      <c r="S11" s="24">
        <v>28555211564</v>
      </c>
      <c r="U11" s="24">
        <v>33816844528</v>
      </c>
      <c r="W11" s="18">
        <v>1.0671370125355038E-2</v>
      </c>
    </row>
    <row r="12" spans="1:23" ht="37.5" x14ac:dyDescent="0.25">
      <c r="A12" s="16" t="s">
        <v>18</v>
      </c>
      <c r="C12" s="24">
        <v>788623</v>
      </c>
      <c r="E12" s="24">
        <v>10034777310</v>
      </c>
      <c r="G12" s="24">
        <v>8662434159</v>
      </c>
      <c r="I12" s="24">
        <v>0</v>
      </c>
      <c r="J12" s="24">
        <v>0</v>
      </c>
      <c r="L12" s="24">
        <v>80000</v>
      </c>
      <c r="M12" s="24">
        <v>874107790</v>
      </c>
      <c r="O12" s="24">
        <v>708623</v>
      </c>
      <c r="Q12" s="24">
        <v>13060</v>
      </c>
      <c r="S12" s="24">
        <v>9016822996</v>
      </c>
      <c r="U12" s="24">
        <v>9199551413</v>
      </c>
      <c r="W12" s="18">
        <v>2.9030449021957292E-3</v>
      </c>
    </row>
    <row r="13" spans="1:23" x14ac:dyDescent="0.25">
      <c r="A13" s="16" t="s">
        <v>19</v>
      </c>
      <c r="C13" s="24">
        <v>3762777</v>
      </c>
      <c r="E13" s="24">
        <v>8245733020</v>
      </c>
      <c r="G13" s="24">
        <v>9575394501</v>
      </c>
      <c r="N13" s="24"/>
      <c r="O13" s="24">
        <v>3762777</v>
      </c>
      <c r="Q13" s="24">
        <v>2712</v>
      </c>
      <c r="S13" s="24">
        <v>8245733020</v>
      </c>
      <c r="U13" s="24">
        <v>10143933549</v>
      </c>
      <c r="W13" s="18">
        <v>3.2010576663578324E-3</v>
      </c>
    </row>
    <row r="14" spans="1:23" x14ac:dyDescent="0.25">
      <c r="A14" s="16" t="s">
        <v>20</v>
      </c>
      <c r="C14" s="24">
        <v>6000000</v>
      </c>
      <c r="E14" s="24">
        <v>19876394056</v>
      </c>
      <c r="G14" s="24">
        <v>15519108600</v>
      </c>
      <c r="N14" s="24"/>
      <c r="O14" s="24">
        <v>6000000</v>
      </c>
      <c r="Q14" s="24">
        <v>2812</v>
      </c>
      <c r="S14" s="24">
        <v>19876394056</v>
      </c>
      <c r="U14" s="24">
        <v>16771611600</v>
      </c>
      <c r="W14" s="18">
        <v>5.2925125771006712E-3</v>
      </c>
    </row>
    <row r="15" spans="1:23" x14ac:dyDescent="0.25">
      <c r="A15" s="16" t="s">
        <v>21</v>
      </c>
      <c r="C15" s="24">
        <v>5100000</v>
      </c>
      <c r="E15" s="24">
        <v>27417545391</v>
      </c>
      <c r="G15" s="24">
        <v>17150642865</v>
      </c>
      <c r="N15" s="24"/>
      <c r="O15" s="24">
        <v>5100000</v>
      </c>
      <c r="Q15" s="24">
        <v>3860</v>
      </c>
      <c r="S15" s="24">
        <v>27417545391</v>
      </c>
      <c r="U15" s="24">
        <v>19568868300</v>
      </c>
      <c r="W15" s="18">
        <v>6.1752253789001789E-3</v>
      </c>
    </row>
    <row r="16" spans="1:23" x14ac:dyDescent="0.25">
      <c r="A16" s="16" t="s">
        <v>22</v>
      </c>
      <c r="C16" s="24">
        <v>53000000</v>
      </c>
      <c r="E16" s="24">
        <v>21067750603</v>
      </c>
      <c r="G16" s="24">
        <v>197936230050</v>
      </c>
      <c r="N16" s="24"/>
      <c r="O16" s="24">
        <v>53000000</v>
      </c>
      <c r="Q16" s="24">
        <v>3718</v>
      </c>
      <c r="S16" s="24">
        <v>21067750603</v>
      </c>
      <c r="U16" s="24">
        <v>195881528700</v>
      </c>
      <c r="W16" s="18">
        <v>6.1813108900426489E-2</v>
      </c>
    </row>
    <row r="17" spans="1:23" x14ac:dyDescent="0.25">
      <c r="A17" s="16" t="s">
        <v>23</v>
      </c>
      <c r="C17" s="24">
        <v>3755000</v>
      </c>
      <c r="E17" s="24">
        <v>8276015530</v>
      </c>
      <c r="G17" s="24">
        <v>7054723147</v>
      </c>
      <c r="I17" s="24">
        <v>0</v>
      </c>
      <c r="J17" s="24">
        <v>0</v>
      </c>
      <c r="L17" s="24">
        <v>3755000</v>
      </c>
      <c r="M17" s="24">
        <v>7235172611</v>
      </c>
    </row>
    <row r="18" spans="1:23" x14ac:dyDescent="0.25">
      <c r="A18" s="16" t="s">
        <v>24</v>
      </c>
      <c r="C18" s="24">
        <v>60514487</v>
      </c>
      <c r="E18" s="24">
        <v>48793524939</v>
      </c>
      <c r="G18" s="24">
        <v>269070746614</v>
      </c>
      <c r="N18" s="24"/>
      <c r="O18" s="24">
        <v>60514487</v>
      </c>
      <c r="Q18" s="24">
        <v>4769</v>
      </c>
      <c r="S18" s="24">
        <v>48793524939</v>
      </c>
      <c r="U18" s="24">
        <v>286876456651</v>
      </c>
      <c r="W18" s="18">
        <v>9.0527809199891868E-2</v>
      </c>
    </row>
    <row r="19" spans="1:23" x14ac:dyDescent="0.25">
      <c r="A19" s="16" t="s">
        <v>25</v>
      </c>
      <c r="C19" s="24">
        <v>4800000</v>
      </c>
      <c r="E19" s="24">
        <v>13445796092</v>
      </c>
      <c r="G19" s="24">
        <v>9218422080</v>
      </c>
      <c r="I19" s="24">
        <v>0</v>
      </c>
      <c r="J19" s="24">
        <v>0</v>
      </c>
      <c r="L19" s="24">
        <v>1600000</v>
      </c>
      <c r="M19" s="24">
        <v>3625101561</v>
      </c>
      <c r="O19" s="24">
        <v>3200000</v>
      </c>
      <c r="Q19" s="24">
        <v>2098</v>
      </c>
      <c r="S19" s="24">
        <v>8963864061</v>
      </c>
      <c r="U19" s="24">
        <v>6673654080</v>
      </c>
      <c r="W19" s="18">
        <v>2.1059632786642407E-3</v>
      </c>
    </row>
    <row r="20" spans="1:23" x14ac:dyDescent="0.25">
      <c r="A20" s="16" t="s">
        <v>26</v>
      </c>
      <c r="C20" s="24">
        <v>4400000</v>
      </c>
      <c r="E20" s="24">
        <v>19608409112</v>
      </c>
      <c r="G20" s="24">
        <v>14249905560</v>
      </c>
      <c r="N20" s="24"/>
      <c r="O20" s="24">
        <v>4400000</v>
      </c>
      <c r="Q20" s="24">
        <v>3487</v>
      </c>
      <c r="S20" s="24">
        <v>19608409112</v>
      </c>
      <c r="U20" s="24">
        <v>15251510340</v>
      </c>
      <c r="W20" s="18">
        <v>4.8128237297261848E-3</v>
      </c>
    </row>
    <row r="21" spans="1:23" ht="37.5" x14ac:dyDescent="0.25">
      <c r="A21" s="16" t="s">
        <v>27</v>
      </c>
      <c r="C21" s="24">
        <v>20400000</v>
      </c>
      <c r="E21" s="24">
        <v>47338579527</v>
      </c>
      <c r="G21" s="24">
        <v>50676271380</v>
      </c>
      <c r="N21" s="24"/>
      <c r="O21" s="24">
        <v>20400000</v>
      </c>
      <c r="Q21" s="24">
        <v>1970</v>
      </c>
      <c r="S21" s="24">
        <v>47338579527</v>
      </c>
      <c r="U21" s="24">
        <v>39948881400</v>
      </c>
      <c r="W21" s="18">
        <v>1.2606418649153734E-2</v>
      </c>
    </row>
    <row r="22" spans="1:23" x14ac:dyDescent="0.25">
      <c r="A22" s="16" t="s">
        <v>28</v>
      </c>
      <c r="C22" s="24">
        <v>12622301</v>
      </c>
      <c r="E22" s="24">
        <v>85828019267</v>
      </c>
      <c r="G22" s="24">
        <v>71393558378</v>
      </c>
      <c r="N22" s="24"/>
      <c r="O22" s="24">
        <v>12622301</v>
      </c>
      <c r="Q22" s="24">
        <v>6070</v>
      </c>
      <c r="S22" s="24">
        <v>85828019267</v>
      </c>
      <c r="U22" s="24">
        <v>76161493736</v>
      </c>
      <c r="W22" s="18">
        <v>2.4033806237711466E-2</v>
      </c>
    </row>
    <row r="23" spans="1:23" ht="37.5" x14ac:dyDescent="0.25">
      <c r="A23" s="16" t="s">
        <v>29</v>
      </c>
      <c r="C23" s="24">
        <v>3940000</v>
      </c>
      <c r="E23" s="24">
        <v>10428656798</v>
      </c>
      <c r="G23" s="24">
        <v>9646479891</v>
      </c>
      <c r="N23" s="24"/>
      <c r="O23" s="24">
        <v>3940000</v>
      </c>
      <c r="Q23" s="24">
        <v>2585</v>
      </c>
      <c r="S23" s="24">
        <v>10428656798</v>
      </c>
      <c r="U23" s="24">
        <v>10124299845</v>
      </c>
      <c r="W23" s="18">
        <v>3.1948619811825881E-3</v>
      </c>
    </row>
    <row r="24" spans="1:23" x14ac:dyDescent="0.25">
      <c r="A24" s="16" t="s">
        <v>30</v>
      </c>
      <c r="C24" s="24">
        <v>14300000</v>
      </c>
      <c r="E24" s="24">
        <v>44291128422</v>
      </c>
      <c r="G24" s="24">
        <v>34655962770</v>
      </c>
      <c r="N24" s="24"/>
      <c r="O24" s="24">
        <v>14300000</v>
      </c>
      <c r="Q24" s="24">
        <v>2596</v>
      </c>
      <c r="S24" s="24">
        <v>44291128422</v>
      </c>
      <c r="U24" s="24">
        <v>36901919340</v>
      </c>
      <c r="W24" s="18">
        <v>1.1644907888643481E-2</v>
      </c>
    </row>
    <row r="25" spans="1:23" x14ac:dyDescent="0.25">
      <c r="A25" s="16" t="s">
        <v>31</v>
      </c>
      <c r="C25" s="24">
        <v>1300949</v>
      </c>
      <c r="E25" s="24">
        <v>9625044206</v>
      </c>
      <c r="G25" s="24">
        <v>9453353064</v>
      </c>
      <c r="N25" s="24"/>
      <c r="O25" s="24">
        <v>1300949</v>
      </c>
      <c r="Q25" s="24">
        <v>7990</v>
      </c>
      <c r="S25" s="24">
        <v>9625044206</v>
      </c>
      <c r="U25" s="24">
        <v>10332734744</v>
      </c>
      <c r="W25" s="18">
        <v>3.2606364786354276E-3</v>
      </c>
    </row>
    <row r="26" spans="1:23" x14ac:dyDescent="0.25">
      <c r="A26" s="16" t="s">
        <v>32</v>
      </c>
      <c r="C26" s="24">
        <v>8682057</v>
      </c>
      <c r="E26" s="24">
        <v>24601436373</v>
      </c>
      <c r="G26" s="24">
        <v>19988003530</v>
      </c>
      <c r="N26" s="24"/>
      <c r="O26" s="24">
        <v>8682057</v>
      </c>
      <c r="Q26" s="24">
        <v>2466</v>
      </c>
      <c r="S26" s="24">
        <v>24601436373</v>
      </c>
      <c r="U26" s="24">
        <v>21282563344</v>
      </c>
      <c r="W26" s="18">
        <v>6.7160054058884675E-3</v>
      </c>
    </row>
    <row r="27" spans="1:23" x14ac:dyDescent="0.25">
      <c r="A27" s="16" t="s">
        <v>33</v>
      </c>
      <c r="C27" s="24">
        <v>1028378</v>
      </c>
      <c r="E27" s="24">
        <v>7860615347</v>
      </c>
      <c r="G27" s="24">
        <v>5704206062</v>
      </c>
      <c r="N27" s="24"/>
      <c r="O27" s="24">
        <v>1028378</v>
      </c>
      <c r="Q27" s="24">
        <v>6230</v>
      </c>
      <c r="S27" s="24">
        <v>7860615347</v>
      </c>
      <c r="U27" s="24">
        <v>6368674510</v>
      </c>
      <c r="W27" s="18">
        <v>2.0097227832079926E-3</v>
      </c>
    </row>
    <row r="28" spans="1:23" ht="37.5" x14ac:dyDescent="0.25">
      <c r="A28" s="16" t="s">
        <v>34</v>
      </c>
      <c r="C28" s="24">
        <v>4600000</v>
      </c>
      <c r="E28" s="24">
        <v>6492066958</v>
      </c>
      <c r="G28" s="24">
        <v>5413993920</v>
      </c>
      <c r="N28" s="24"/>
      <c r="O28" s="24">
        <v>4600000</v>
      </c>
      <c r="Q28" s="24">
        <v>1287</v>
      </c>
      <c r="S28" s="24">
        <v>6492066958</v>
      </c>
      <c r="U28" s="24">
        <v>5884974810</v>
      </c>
      <c r="W28" s="18">
        <v>1.8570846941057015E-3</v>
      </c>
    </row>
    <row r="29" spans="1:23" x14ac:dyDescent="0.25">
      <c r="A29" s="16" t="s">
        <v>35</v>
      </c>
      <c r="C29" s="24">
        <v>6508548</v>
      </c>
      <c r="E29" s="24">
        <v>35392041231</v>
      </c>
      <c r="G29" s="24">
        <v>29935867039</v>
      </c>
      <c r="N29" s="24"/>
      <c r="O29" s="24">
        <v>6508548</v>
      </c>
      <c r="Q29" s="24">
        <v>5340</v>
      </c>
      <c r="S29" s="24">
        <v>35392041231</v>
      </c>
      <c r="U29" s="24">
        <v>34548850224</v>
      </c>
      <c r="W29" s="18">
        <v>1.0902364584622706E-2</v>
      </c>
    </row>
    <row r="30" spans="1:23" x14ac:dyDescent="0.25">
      <c r="A30" s="16" t="s">
        <v>36</v>
      </c>
      <c r="C30" s="24">
        <v>5970000</v>
      </c>
      <c r="E30" s="24">
        <v>85201756720</v>
      </c>
      <c r="G30" s="24">
        <v>121478774895</v>
      </c>
      <c r="N30" s="24"/>
      <c r="O30" s="24">
        <v>5970000</v>
      </c>
      <c r="Q30" s="24">
        <v>23970</v>
      </c>
      <c r="S30" s="24">
        <v>85201756720</v>
      </c>
      <c r="U30" s="24">
        <v>142249449645</v>
      </c>
      <c r="W30" s="18">
        <v>4.4888769146777231E-2</v>
      </c>
    </row>
    <row r="31" spans="1:23" x14ac:dyDescent="0.25">
      <c r="A31" s="16" t="s">
        <v>37</v>
      </c>
      <c r="C31" s="24">
        <v>4563157</v>
      </c>
      <c r="E31" s="24">
        <v>101677158718</v>
      </c>
      <c r="G31" s="24">
        <v>113717675831</v>
      </c>
      <c r="N31" s="24"/>
      <c r="O31" s="24">
        <v>4563157</v>
      </c>
      <c r="Q31" s="24">
        <v>27910</v>
      </c>
      <c r="S31" s="24">
        <v>101677158718</v>
      </c>
      <c r="U31" s="24">
        <v>126599933484</v>
      </c>
      <c r="W31" s="18">
        <v>3.9950349209385366E-2</v>
      </c>
    </row>
    <row r="32" spans="1:23" x14ac:dyDescent="0.25">
      <c r="A32" s="16" t="s">
        <v>38</v>
      </c>
      <c r="C32" s="24">
        <v>831000</v>
      </c>
      <c r="E32" s="24">
        <v>25491530424</v>
      </c>
      <c r="G32" s="24">
        <v>21270930412</v>
      </c>
      <c r="N32" s="24"/>
      <c r="O32" s="24">
        <v>831000</v>
      </c>
      <c r="Q32" s="24">
        <v>28730</v>
      </c>
      <c r="S32" s="24">
        <v>25491530424</v>
      </c>
      <c r="U32" s="24">
        <v>23732575951</v>
      </c>
      <c r="W32" s="18">
        <v>7.4891405610456917E-3</v>
      </c>
    </row>
    <row r="33" spans="1:23" x14ac:dyDescent="0.25">
      <c r="A33" s="16" t="s">
        <v>39</v>
      </c>
      <c r="C33" s="24">
        <v>984976</v>
      </c>
      <c r="E33" s="24">
        <v>20009152032</v>
      </c>
      <c r="G33" s="24">
        <v>21569912103</v>
      </c>
      <c r="N33" s="24"/>
      <c r="O33" s="24">
        <v>984976</v>
      </c>
      <c r="Q33" s="24">
        <v>20710</v>
      </c>
      <c r="S33" s="24">
        <v>20009152032</v>
      </c>
      <c r="U33" s="24">
        <v>20277479785</v>
      </c>
      <c r="W33" s="18">
        <v>6.3988374733181348E-3</v>
      </c>
    </row>
    <row r="34" spans="1:23" x14ac:dyDescent="0.25">
      <c r="A34" s="16" t="s">
        <v>40</v>
      </c>
      <c r="C34" s="24">
        <v>92951</v>
      </c>
      <c r="E34" s="24">
        <v>23432788739</v>
      </c>
      <c r="G34" s="24">
        <v>28636894025</v>
      </c>
      <c r="N34" s="24"/>
      <c r="O34" s="24">
        <v>92951</v>
      </c>
      <c r="Q34" s="24">
        <v>348470</v>
      </c>
      <c r="S34" s="24">
        <v>23432788739</v>
      </c>
      <c r="U34" s="24">
        <v>32197910692</v>
      </c>
      <c r="W34" s="18">
        <v>1.016049330010565E-2</v>
      </c>
    </row>
    <row r="35" spans="1:23" ht="37.5" x14ac:dyDescent="0.25">
      <c r="A35" s="16" t="s">
        <v>41</v>
      </c>
      <c r="C35" s="24">
        <v>500000</v>
      </c>
      <c r="E35" s="24">
        <v>20004631832</v>
      </c>
      <c r="G35" s="24">
        <v>17932662000</v>
      </c>
      <c r="N35" s="24"/>
      <c r="O35" s="24">
        <v>500000</v>
      </c>
      <c r="Q35" s="24">
        <v>37880</v>
      </c>
      <c r="S35" s="24">
        <v>20004631832</v>
      </c>
      <c r="U35" s="24">
        <v>18827307000</v>
      </c>
      <c r="W35" s="18">
        <v>5.9412155174423135E-3</v>
      </c>
    </row>
    <row r="36" spans="1:23" ht="37.5" x14ac:dyDescent="0.25">
      <c r="A36" s="16" t="s">
        <v>42</v>
      </c>
      <c r="C36" s="24">
        <v>3529411</v>
      </c>
      <c r="E36" s="24">
        <v>7480091458</v>
      </c>
      <c r="G36" s="24">
        <v>5795894980</v>
      </c>
      <c r="N36" s="24"/>
      <c r="O36" s="24">
        <v>3529411</v>
      </c>
      <c r="Q36" s="24">
        <v>2050</v>
      </c>
      <c r="S36" s="24">
        <v>7480091458</v>
      </c>
      <c r="U36" s="24">
        <v>7192242559</v>
      </c>
      <c r="W36" s="18">
        <v>2.2696110015489636E-3</v>
      </c>
    </row>
    <row r="37" spans="1:23" ht="37.5" x14ac:dyDescent="0.25">
      <c r="A37" s="16" t="s">
        <v>43</v>
      </c>
      <c r="C37" s="24">
        <v>3015000</v>
      </c>
      <c r="E37" s="24">
        <v>21553555916</v>
      </c>
      <c r="G37" s="24">
        <v>14955333142</v>
      </c>
      <c r="N37" s="24"/>
      <c r="O37" s="24">
        <v>3015000</v>
      </c>
      <c r="Q37" s="24">
        <v>5380</v>
      </c>
      <c r="S37" s="24">
        <v>21553555916</v>
      </c>
      <c r="U37" s="24">
        <v>16124186835</v>
      </c>
      <c r="W37" s="18">
        <v>5.0882087932300176E-3</v>
      </c>
    </row>
    <row r="38" spans="1:23" ht="37.5" x14ac:dyDescent="0.25">
      <c r="A38" s="16" t="s">
        <v>44</v>
      </c>
      <c r="C38" s="24">
        <v>4277777</v>
      </c>
      <c r="E38" s="24">
        <v>11483167202</v>
      </c>
      <c r="G38" s="24">
        <v>18808030055</v>
      </c>
      <c r="I38" s="24">
        <v>0</v>
      </c>
      <c r="J38" s="24">
        <v>0</v>
      </c>
      <c r="L38" s="24">
        <v>149646</v>
      </c>
      <c r="M38" s="24">
        <v>629737604</v>
      </c>
      <c r="O38" s="24">
        <v>4128131</v>
      </c>
      <c r="Q38" s="24">
        <v>4494</v>
      </c>
      <c r="S38" s="24">
        <v>11081460886</v>
      </c>
      <c r="U38" s="24">
        <v>18441437381</v>
      </c>
      <c r="W38" s="18">
        <v>5.8194490551377286E-3</v>
      </c>
    </row>
    <row r="39" spans="1:23" ht="37.5" x14ac:dyDescent="0.25">
      <c r="A39" s="16" t="s">
        <v>45</v>
      </c>
      <c r="C39" s="24">
        <v>21592996</v>
      </c>
      <c r="E39" s="24">
        <v>78954537630</v>
      </c>
      <c r="G39" s="24">
        <v>89356787076</v>
      </c>
      <c r="N39" s="24"/>
      <c r="O39" s="24">
        <v>21592996</v>
      </c>
      <c r="Q39" s="24">
        <v>5400</v>
      </c>
      <c r="S39" s="24">
        <v>78954537630</v>
      </c>
      <c r="U39" s="24">
        <v>115908395439</v>
      </c>
      <c r="W39" s="18">
        <v>3.6576487417134415E-2</v>
      </c>
    </row>
    <row r="40" spans="1:23" ht="37.5" x14ac:dyDescent="0.25">
      <c r="A40" s="16" t="s">
        <v>46</v>
      </c>
      <c r="C40" s="24">
        <v>2900000</v>
      </c>
      <c r="E40" s="24">
        <v>12159312128</v>
      </c>
      <c r="G40" s="24">
        <v>29778755850</v>
      </c>
      <c r="N40" s="24"/>
      <c r="O40" s="24">
        <v>2900000</v>
      </c>
      <c r="Q40" s="24">
        <v>11390</v>
      </c>
      <c r="S40" s="24">
        <v>12159312128</v>
      </c>
      <c r="U40" s="24">
        <v>32834465550</v>
      </c>
      <c r="W40" s="18">
        <v>1.0361366935408504E-2</v>
      </c>
    </row>
    <row r="41" spans="1:23" x14ac:dyDescent="0.25">
      <c r="A41" s="16" t="s">
        <v>47</v>
      </c>
      <c r="C41" s="24">
        <v>2536000</v>
      </c>
      <c r="E41" s="24">
        <v>11006323511</v>
      </c>
      <c r="G41" s="24">
        <v>79610363064</v>
      </c>
      <c r="N41" s="24"/>
      <c r="O41" s="24">
        <v>2536000</v>
      </c>
      <c r="Q41" s="24">
        <v>37800</v>
      </c>
      <c r="S41" s="24">
        <v>11006323511</v>
      </c>
      <c r="U41" s="24">
        <v>95290428240</v>
      </c>
      <c r="W41" s="18">
        <v>3.00702044601074E-2</v>
      </c>
    </row>
    <row r="42" spans="1:23" x14ac:dyDescent="0.25">
      <c r="A42" s="16" t="s">
        <v>48</v>
      </c>
      <c r="C42" s="24">
        <v>4974280</v>
      </c>
      <c r="E42" s="24">
        <v>38962698391</v>
      </c>
      <c r="G42" s="24">
        <v>34118312935</v>
      </c>
      <c r="N42" s="24"/>
      <c r="O42" s="24">
        <v>4974280</v>
      </c>
      <c r="Q42" s="24">
        <v>7310</v>
      </c>
      <c r="S42" s="24">
        <v>38962698391</v>
      </c>
      <c r="U42" s="24">
        <v>36145632979</v>
      </c>
      <c r="W42" s="18">
        <v>1.1406251331781516E-2</v>
      </c>
    </row>
    <row r="43" spans="1:23" x14ac:dyDescent="0.25">
      <c r="A43" s="16" t="s">
        <v>49</v>
      </c>
      <c r="C43" s="24">
        <v>2856444</v>
      </c>
      <c r="E43" s="24">
        <v>25081076013</v>
      </c>
      <c r="G43" s="24">
        <v>31205535259</v>
      </c>
      <c r="N43" s="24"/>
      <c r="O43" s="24">
        <v>2856444</v>
      </c>
      <c r="Q43" s="24">
        <v>12370</v>
      </c>
      <c r="S43" s="24">
        <v>25081076013</v>
      </c>
      <c r="U43" s="24">
        <v>35123973717</v>
      </c>
      <c r="W43" s="18">
        <v>1.1083852708285704E-2</v>
      </c>
    </row>
    <row r="44" spans="1:23" x14ac:dyDescent="0.25">
      <c r="A44" s="16" t="s">
        <v>50</v>
      </c>
      <c r="C44" s="24">
        <v>32969288</v>
      </c>
      <c r="E44" s="24">
        <v>22401907297</v>
      </c>
      <c r="G44" s="24">
        <v>174680733525</v>
      </c>
      <c r="N44" s="24"/>
      <c r="O44" s="24">
        <v>32969288</v>
      </c>
      <c r="Q44" s="24">
        <v>6370</v>
      </c>
      <c r="S44" s="24">
        <v>22401907297</v>
      </c>
      <c r="U44" s="24">
        <v>208764779091</v>
      </c>
      <c r="W44" s="18">
        <v>6.5878595649970853E-2</v>
      </c>
    </row>
    <row r="45" spans="1:23" x14ac:dyDescent="0.25">
      <c r="A45" s="16" t="s">
        <v>51</v>
      </c>
      <c r="C45" s="24">
        <v>164000</v>
      </c>
      <c r="E45" s="24">
        <v>24701106122</v>
      </c>
      <c r="G45" s="24">
        <v>22197375072</v>
      </c>
      <c r="N45" s="24"/>
      <c r="O45" s="24">
        <v>164000</v>
      </c>
      <c r="Q45" s="24">
        <v>186120</v>
      </c>
      <c r="S45" s="24">
        <v>24701106122</v>
      </c>
      <c r="U45" s="24">
        <v>30342064104</v>
      </c>
      <c r="W45" s="18">
        <v>9.5748553994426406E-3</v>
      </c>
    </row>
    <row r="46" spans="1:23" x14ac:dyDescent="0.25">
      <c r="A46" s="16" t="s">
        <v>52</v>
      </c>
      <c r="C46" s="24">
        <v>2741672</v>
      </c>
      <c r="E46" s="24">
        <v>20518425546</v>
      </c>
      <c r="G46" s="24">
        <v>20739982383</v>
      </c>
      <c r="N46" s="24"/>
      <c r="O46" s="24">
        <v>2741672</v>
      </c>
      <c r="Q46" s="24">
        <v>8970</v>
      </c>
      <c r="S46" s="24">
        <v>20518425546</v>
      </c>
      <c r="U46" s="24">
        <v>24446470693</v>
      </c>
      <c r="W46" s="18">
        <v>7.7144198598318049E-3</v>
      </c>
    </row>
    <row r="47" spans="1:23" x14ac:dyDescent="0.25">
      <c r="A47" s="16" t="s">
        <v>53</v>
      </c>
      <c r="C47" s="24">
        <v>9812137</v>
      </c>
      <c r="E47" s="24">
        <v>91174056240</v>
      </c>
      <c r="G47" s="24">
        <v>90027156664</v>
      </c>
      <c r="I47" s="24">
        <v>579256</v>
      </c>
      <c r="J47" s="24">
        <v>5629174550</v>
      </c>
      <c r="L47" s="24">
        <v>0</v>
      </c>
      <c r="M47" s="24">
        <v>0</v>
      </c>
      <c r="O47" s="24">
        <v>10391393</v>
      </c>
      <c r="Q47" s="24">
        <v>10480</v>
      </c>
      <c r="S47" s="24">
        <v>96803230790</v>
      </c>
      <c r="U47" s="24">
        <v>108253832938</v>
      </c>
      <c r="W47" s="18">
        <v>3.4160985002998752E-2</v>
      </c>
    </row>
    <row r="48" spans="1:23" x14ac:dyDescent="0.25">
      <c r="A48" s="16" t="s">
        <v>54</v>
      </c>
      <c r="C48" s="24">
        <v>3455133</v>
      </c>
      <c r="E48" s="24">
        <v>17594600480</v>
      </c>
      <c r="G48" s="24">
        <v>19130582520</v>
      </c>
      <c r="N48" s="24"/>
      <c r="O48" s="24">
        <v>3455133</v>
      </c>
      <c r="Q48" s="24">
        <v>6440</v>
      </c>
      <c r="S48" s="24">
        <v>17594600480</v>
      </c>
      <c r="U48" s="24">
        <v>22118662734</v>
      </c>
      <c r="W48" s="18">
        <v>6.9798480611334294E-3</v>
      </c>
    </row>
    <row r="49" spans="1:23" ht="37.5" x14ac:dyDescent="0.25">
      <c r="A49" s="16" t="s">
        <v>55</v>
      </c>
      <c r="H49" s="24"/>
      <c r="I49" s="24">
        <v>100000</v>
      </c>
      <c r="J49" s="24">
        <v>2298683081</v>
      </c>
      <c r="L49" s="24">
        <v>0</v>
      </c>
      <c r="M49" s="24">
        <v>0</v>
      </c>
      <c r="O49" s="24">
        <v>100000</v>
      </c>
      <c r="Q49" s="24">
        <v>23000</v>
      </c>
      <c r="S49" s="24">
        <v>2298683081</v>
      </c>
      <c r="U49" s="24">
        <v>2286315000</v>
      </c>
      <c r="W49" s="18">
        <v>7.2147812513819018E-4</v>
      </c>
    </row>
    <row r="50" spans="1:23" x14ac:dyDescent="0.25">
      <c r="A50" s="16" t="s">
        <v>56</v>
      </c>
      <c r="C50" s="24">
        <v>4650357</v>
      </c>
      <c r="E50" s="24">
        <v>31031503338</v>
      </c>
      <c r="G50" s="24">
        <v>31434274156</v>
      </c>
      <c r="N50" s="24"/>
      <c r="O50" s="24">
        <v>4650357</v>
      </c>
      <c r="Q50" s="24">
        <v>7750</v>
      </c>
      <c r="S50" s="24">
        <v>31031503338</v>
      </c>
      <c r="U50" s="24">
        <v>35825827163</v>
      </c>
      <c r="W50" s="18">
        <v>1.1305332210603564E-2</v>
      </c>
    </row>
    <row r="51" spans="1:23" x14ac:dyDescent="0.25">
      <c r="A51" s="16" t="s">
        <v>57</v>
      </c>
      <c r="C51" s="24">
        <v>900000</v>
      </c>
      <c r="E51" s="24">
        <v>11802250693</v>
      </c>
      <c r="G51" s="24">
        <v>8364930750</v>
      </c>
      <c r="I51" s="24">
        <v>0</v>
      </c>
      <c r="J51" s="24">
        <v>0</v>
      </c>
      <c r="L51" s="24">
        <v>900000</v>
      </c>
      <c r="M51" s="24">
        <v>9092575399</v>
      </c>
    </row>
    <row r="52" spans="1:23" x14ac:dyDescent="0.25">
      <c r="A52" s="16" t="s">
        <v>58</v>
      </c>
      <c r="C52" s="24">
        <v>26865468</v>
      </c>
      <c r="E52" s="24">
        <v>27391117398</v>
      </c>
      <c r="G52" s="24">
        <v>184802879781</v>
      </c>
      <c r="N52" s="24"/>
      <c r="O52" s="24">
        <v>26865468</v>
      </c>
      <c r="Q52" s="24">
        <v>7750</v>
      </c>
      <c r="S52" s="24">
        <v>27391117398</v>
      </c>
      <c r="U52" s="24">
        <v>206968543107</v>
      </c>
      <c r="W52" s="18">
        <v>6.5311768694786609E-2</v>
      </c>
    </row>
    <row r="53" spans="1:23" x14ac:dyDescent="0.25">
      <c r="A53" s="16" t="s">
        <v>59</v>
      </c>
      <c r="C53" s="24">
        <v>7541555</v>
      </c>
      <c r="E53" s="24">
        <v>104184135699</v>
      </c>
      <c r="G53" s="24">
        <v>83063244845</v>
      </c>
      <c r="N53" s="24"/>
      <c r="O53" s="24">
        <v>7541555</v>
      </c>
      <c r="Q53" s="24">
        <v>14360</v>
      </c>
      <c r="S53" s="24">
        <v>104184135699</v>
      </c>
      <c r="U53" s="24">
        <v>107652364258</v>
      </c>
      <c r="W53" s="18">
        <v>3.3971183293446158E-2</v>
      </c>
    </row>
    <row r="54" spans="1:23" x14ac:dyDescent="0.25">
      <c r="A54" s="16" t="s">
        <v>60</v>
      </c>
      <c r="C54" s="24">
        <v>20042105</v>
      </c>
      <c r="E54" s="24">
        <v>136020009925</v>
      </c>
      <c r="G54" s="24">
        <v>163765863787</v>
      </c>
      <c r="N54" s="24"/>
      <c r="O54" s="24">
        <v>20042105</v>
      </c>
      <c r="Q54" s="24">
        <v>8760</v>
      </c>
      <c r="S54" s="24">
        <v>136020009925</v>
      </c>
      <c r="U54" s="24">
        <v>174524205203</v>
      </c>
      <c r="W54" s="18">
        <v>5.5073511900631894E-2</v>
      </c>
    </row>
    <row r="55" spans="1:23" x14ac:dyDescent="0.25">
      <c r="A55" s="16" t="s">
        <v>61</v>
      </c>
      <c r="C55" s="24">
        <v>5650000</v>
      </c>
      <c r="E55" s="24">
        <v>79083952061</v>
      </c>
      <c r="G55" s="24">
        <v>54759729375</v>
      </c>
      <c r="N55" s="24"/>
      <c r="O55" s="24">
        <v>5650000</v>
      </c>
      <c r="Q55" s="24">
        <v>10280</v>
      </c>
      <c r="S55" s="24">
        <v>79083952061</v>
      </c>
      <c r="U55" s="24">
        <v>57736412100</v>
      </c>
      <c r="W55" s="18">
        <v>1.8219518462728852E-2</v>
      </c>
    </row>
    <row r="56" spans="1:23" x14ac:dyDescent="0.25">
      <c r="A56" s="16" t="s">
        <v>62</v>
      </c>
      <c r="C56" s="24">
        <v>10800000</v>
      </c>
      <c r="E56" s="24">
        <v>65055973061</v>
      </c>
      <c r="G56" s="24">
        <v>44521113780</v>
      </c>
      <c r="N56" s="24"/>
      <c r="O56" s="24">
        <v>10800000</v>
      </c>
      <c r="Q56" s="24">
        <v>4521</v>
      </c>
      <c r="S56" s="24">
        <v>65055973061</v>
      </c>
      <c r="U56" s="24">
        <v>48536280540</v>
      </c>
      <c r="W56" s="18">
        <v>1.5316290487172776E-2</v>
      </c>
    </row>
    <row r="57" spans="1:23" x14ac:dyDescent="0.25">
      <c r="A57" s="16" t="s">
        <v>63</v>
      </c>
      <c r="C57" s="24">
        <v>3725173</v>
      </c>
      <c r="E57" s="24">
        <v>27601929167</v>
      </c>
      <c r="G57" s="24">
        <v>24254703845</v>
      </c>
      <c r="N57" s="24"/>
      <c r="O57" s="24">
        <v>3725173</v>
      </c>
      <c r="Q57" s="24">
        <v>7720</v>
      </c>
      <c r="S57" s="24">
        <v>27601929167</v>
      </c>
      <c r="U57" s="24">
        <v>28587223463</v>
      </c>
      <c r="W57" s="18">
        <v>9.0210913137479826E-3</v>
      </c>
    </row>
    <row r="58" spans="1:23" x14ac:dyDescent="0.25">
      <c r="A58" s="16" t="s">
        <v>64</v>
      </c>
      <c r="C58" s="24">
        <v>447572</v>
      </c>
      <c r="E58" s="24">
        <v>27845808469</v>
      </c>
      <c r="G58" s="24">
        <v>26712333154</v>
      </c>
      <c r="N58" s="24"/>
      <c r="O58" s="24">
        <v>447572</v>
      </c>
      <c r="Q58" s="24">
        <v>65920</v>
      </c>
      <c r="S58" s="24">
        <v>27845808469</v>
      </c>
      <c r="U58" s="24">
        <v>29328397760</v>
      </c>
      <c r="W58" s="18">
        <v>9.2549790510895909E-3</v>
      </c>
    </row>
    <row r="59" spans="1:23" x14ac:dyDescent="0.25">
      <c r="A59" s="16" t="s">
        <v>65</v>
      </c>
      <c r="C59" s="24">
        <v>630116</v>
      </c>
      <c r="E59" s="24">
        <v>18241492430</v>
      </c>
      <c r="G59" s="24">
        <v>27603985308</v>
      </c>
      <c r="N59" s="24"/>
      <c r="O59" s="24">
        <v>630116</v>
      </c>
      <c r="Q59" s="24">
        <v>45470</v>
      </c>
      <c r="S59" s="24">
        <v>18241492430</v>
      </c>
      <c r="U59" s="24">
        <v>28480898842</v>
      </c>
      <c r="W59" s="18">
        <v>8.9875391180902937E-3</v>
      </c>
    </row>
    <row r="60" spans="1:23" x14ac:dyDescent="0.25">
      <c r="A60" s="16" t="s">
        <v>66</v>
      </c>
      <c r="C60" s="24">
        <v>862944</v>
      </c>
      <c r="E60" s="24">
        <v>8824539366</v>
      </c>
      <c r="G60" s="24">
        <v>11683365161</v>
      </c>
      <c r="I60" s="24">
        <v>0</v>
      </c>
      <c r="J60" s="24">
        <v>0</v>
      </c>
      <c r="L60" s="24">
        <v>862944</v>
      </c>
      <c r="M60" s="24">
        <v>12321411617</v>
      </c>
    </row>
    <row r="61" spans="1:23" x14ac:dyDescent="0.25">
      <c r="A61" s="16" t="s">
        <v>67</v>
      </c>
      <c r="C61" s="24">
        <v>1897609</v>
      </c>
      <c r="E61" s="24">
        <v>34844767619</v>
      </c>
      <c r="G61" s="24">
        <v>28973847958</v>
      </c>
      <c r="N61" s="24"/>
      <c r="O61" s="24">
        <v>1897609</v>
      </c>
      <c r="Q61" s="24">
        <v>17470</v>
      </c>
      <c r="S61" s="24">
        <v>34844767619</v>
      </c>
      <c r="U61" s="24">
        <v>32953979416</v>
      </c>
      <c r="W61" s="18">
        <v>1.0399081178620703E-2</v>
      </c>
    </row>
    <row r="62" spans="1:23" x14ac:dyDescent="0.25">
      <c r="A62" s="16" t="s">
        <v>68</v>
      </c>
      <c r="C62" s="24">
        <v>1099665</v>
      </c>
      <c r="E62" s="24">
        <v>36363673826</v>
      </c>
      <c r="G62" s="24">
        <v>154261375687</v>
      </c>
      <c r="N62" s="24"/>
      <c r="O62" s="24">
        <v>1099665</v>
      </c>
      <c r="Q62" s="24">
        <v>150410</v>
      </c>
      <c r="S62" s="24">
        <v>36363673826</v>
      </c>
      <c r="U62" s="24">
        <v>164416479005</v>
      </c>
      <c r="W62" s="18">
        <v>5.188387996157573E-2</v>
      </c>
    </row>
    <row r="63" spans="1:23" x14ac:dyDescent="0.25">
      <c r="A63" s="16" t="s">
        <v>69</v>
      </c>
      <c r="C63" s="24">
        <v>787221</v>
      </c>
      <c r="E63" s="24">
        <v>71705434830</v>
      </c>
      <c r="G63" s="24">
        <v>128046535045</v>
      </c>
      <c r="N63" s="24"/>
      <c r="O63" s="24">
        <v>787221</v>
      </c>
      <c r="Q63" s="24">
        <v>174490</v>
      </c>
      <c r="S63" s="24">
        <v>71705434830</v>
      </c>
      <c r="U63" s="24">
        <v>136544887246</v>
      </c>
      <c r="W63" s="18">
        <v>4.3088616068848631E-2</v>
      </c>
    </row>
    <row r="64" spans="1:23" x14ac:dyDescent="0.25">
      <c r="A64" s="16" t="s">
        <v>70</v>
      </c>
      <c r="C64" s="24">
        <v>914746</v>
      </c>
      <c r="E64" s="24">
        <v>14703933487</v>
      </c>
      <c r="G64" s="24">
        <v>15367225116</v>
      </c>
      <c r="N64" s="24"/>
      <c r="O64" s="24">
        <v>914746</v>
      </c>
      <c r="Q64" s="24">
        <v>19410</v>
      </c>
      <c r="S64" s="24">
        <v>14703933487</v>
      </c>
      <c r="U64" s="24">
        <v>17649576302</v>
      </c>
      <c r="W64" s="18">
        <v>5.5695664070132033E-3</v>
      </c>
    </row>
    <row r="65" spans="1:23" x14ac:dyDescent="0.25">
      <c r="A65" s="16" t="s">
        <v>71</v>
      </c>
      <c r="C65" s="24">
        <v>5291577</v>
      </c>
      <c r="E65" s="24">
        <v>106854573971</v>
      </c>
      <c r="G65" s="24">
        <v>85318694135</v>
      </c>
      <c r="N65" s="24"/>
      <c r="O65" s="24">
        <v>5291577</v>
      </c>
      <c r="Q65" s="24">
        <v>18000</v>
      </c>
      <c r="S65" s="24">
        <v>106854573971</v>
      </c>
      <c r="U65" s="24">
        <v>94681658103</v>
      </c>
      <c r="W65" s="18">
        <v>2.9878098675435175E-2</v>
      </c>
    </row>
    <row r="66" spans="1:23" ht="37.5" x14ac:dyDescent="0.25">
      <c r="A66" s="16" t="s">
        <v>72</v>
      </c>
      <c r="C66" s="24">
        <v>8502170</v>
      </c>
      <c r="E66" s="24">
        <v>22635523238</v>
      </c>
      <c r="G66" s="24">
        <v>14925493968</v>
      </c>
      <c r="N66" s="24"/>
      <c r="O66" s="24">
        <v>8502170</v>
      </c>
      <c r="Q66" s="24">
        <v>2117</v>
      </c>
      <c r="S66" s="24">
        <v>22635523238</v>
      </c>
      <c r="U66" s="24">
        <v>17891999281</v>
      </c>
      <c r="W66" s="18">
        <v>5.6460663102983304E-3</v>
      </c>
    </row>
    <row r="67" spans="1:23" ht="56.25" x14ac:dyDescent="0.25">
      <c r="A67" s="16" t="s">
        <v>73</v>
      </c>
      <c r="C67" s="24">
        <v>0</v>
      </c>
      <c r="E67" s="24">
        <v>571</v>
      </c>
      <c r="G67" s="24">
        <v>571</v>
      </c>
      <c r="N67" s="24"/>
      <c r="O67" s="24">
        <v>0</v>
      </c>
      <c r="Q67" s="24">
        <v>6020</v>
      </c>
      <c r="S67" s="24">
        <v>571</v>
      </c>
      <c r="U67" s="24">
        <v>571</v>
      </c>
      <c r="W67" s="18">
        <v>1.80186898766752E-10</v>
      </c>
    </row>
    <row r="68" spans="1:23" x14ac:dyDescent="0.25">
      <c r="A68" s="16" t="s">
        <v>74</v>
      </c>
      <c r="C68" s="24">
        <v>4679563</v>
      </c>
      <c r="E68" s="24">
        <v>43899981924</v>
      </c>
      <c r="G68" s="24">
        <v>47633608706</v>
      </c>
      <c r="N68" s="24"/>
      <c r="O68" s="24">
        <v>4679563</v>
      </c>
      <c r="Q68" s="24">
        <v>11120</v>
      </c>
      <c r="S68" s="24">
        <v>43899981924</v>
      </c>
      <c r="U68" s="24">
        <v>51727121954</v>
      </c>
      <c r="W68" s="18">
        <v>1.6323204355553123E-2</v>
      </c>
    </row>
    <row r="69" spans="1:23" x14ac:dyDescent="0.25">
      <c r="A69" s="19" t="s">
        <v>75</v>
      </c>
      <c r="C69" s="25">
        <f>SUM(C11:$C$68)</f>
        <v>434284331</v>
      </c>
      <c r="E69" s="25">
        <f>SUM(E11:$E$68)</f>
        <v>2004157223218</v>
      </c>
      <c r="G69" s="25">
        <f>SUM(G11:$G$68)</f>
        <v>2908545361478</v>
      </c>
      <c r="I69" s="25">
        <f>SUM(I11:$I$68)</f>
        <v>679256</v>
      </c>
      <c r="J69" s="25">
        <f>SUM(J11:$J$68)</f>
        <v>7927857631</v>
      </c>
      <c r="L69" s="25">
        <f>SUM(L11:$L$68)</f>
        <v>7347590</v>
      </c>
      <c r="M69" s="25">
        <f>SUM(M11:$M$68)</f>
        <v>33778106582</v>
      </c>
      <c r="O69" s="25">
        <f>SUM(O11:$O$68)</f>
        <v>427615997</v>
      </c>
      <c r="Q69" s="25">
        <f>SUM(Q11:$Q$68)</f>
        <v>1465802</v>
      </c>
      <c r="S69" s="25">
        <f>SUM(S11:$S$68)</f>
        <v>1977280682599</v>
      </c>
      <c r="U69" s="25">
        <f>SUM(U11:$U$68)</f>
        <v>3186401749245</v>
      </c>
      <c r="W69" s="20">
        <f>SUM(W11:$W$68)</f>
        <v>1.0055128711408239</v>
      </c>
    </row>
    <row r="70" spans="1:23" x14ac:dyDescent="0.25">
      <c r="C70" s="26"/>
      <c r="E70" s="26"/>
      <c r="G70" s="26"/>
      <c r="I70" s="26"/>
      <c r="J70" s="26"/>
      <c r="L70" s="26"/>
      <c r="M70" s="26"/>
      <c r="O70" s="26"/>
      <c r="Q70" s="26"/>
      <c r="S70" s="26"/>
      <c r="U70" s="26"/>
      <c r="W70" s="21"/>
    </row>
  </sheetData>
  <mergeCells count="19">
    <mergeCell ref="A1:W1"/>
    <mergeCell ref="A2:W2"/>
    <mergeCell ref="A3:W3"/>
    <mergeCell ref="A5:W5"/>
    <mergeCell ref="A6:W6"/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</mergeCells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0"/>
  <sheetViews>
    <sheetView rightToLeft="1" workbookViewId="0">
      <selection activeCell="K19" sqref="K19"/>
    </sheetView>
  </sheetViews>
  <sheetFormatPr defaultRowHeight="18" x14ac:dyDescent="0.45"/>
  <cols>
    <col min="1" max="1" width="17" style="27" customWidth="1"/>
    <col min="2" max="2" width="1.42578125" style="27" customWidth="1"/>
    <col min="3" max="3" width="14.140625" style="27" customWidth="1"/>
    <col min="4" max="4" width="1.42578125" style="27" customWidth="1"/>
    <col min="5" max="5" width="14.140625" style="27" customWidth="1"/>
    <col min="6" max="6" width="1.42578125" style="27" customWidth="1"/>
    <col min="7" max="7" width="14.140625" style="27" customWidth="1"/>
    <col min="8" max="8" width="1.42578125" style="27" customWidth="1"/>
    <col min="9" max="9" width="14.140625" style="27" customWidth="1"/>
    <col min="10" max="10" width="1.42578125" style="27" customWidth="1"/>
    <col min="11" max="11" width="14.140625" style="27" customWidth="1"/>
    <col min="12" max="12" width="1.42578125" style="27" customWidth="1"/>
    <col min="13" max="13" width="14.140625" style="27" customWidth="1"/>
    <col min="14" max="14" width="1.42578125" style="27" customWidth="1"/>
    <col min="15" max="15" width="14.140625" style="27" customWidth="1"/>
    <col min="16" max="16" width="1.42578125" style="27" customWidth="1"/>
    <col min="17" max="17" width="14.140625" style="27" customWidth="1"/>
    <col min="18" max="16384" width="9.140625" style="27"/>
  </cols>
  <sheetData>
    <row r="1" spans="1:17" ht="20.100000000000001" customHeight="1" x14ac:dyDescent="0.45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17" ht="20.100000000000001" customHeight="1" x14ac:dyDescent="0.45">
      <c r="A2" s="52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spans="1:17" ht="20.100000000000001" customHeight="1" x14ac:dyDescent="0.45">
      <c r="A3" s="52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5" spans="1:17" ht="21" x14ac:dyDescent="0.45">
      <c r="A5" s="50" t="s">
        <v>76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</row>
    <row r="7" spans="1:17" ht="21" x14ac:dyDescent="0.45">
      <c r="C7" s="39" t="s">
        <v>5</v>
      </c>
      <c r="D7" s="54"/>
      <c r="E7" s="54"/>
      <c r="F7" s="54"/>
      <c r="G7" s="54"/>
      <c r="H7" s="54"/>
      <c r="I7" s="54"/>
      <c r="K7" s="39" t="s">
        <v>7</v>
      </c>
      <c r="L7" s="54"/>
      <c r="M7" s="54"/>
      <c r="N7" s="54"/>
      <c r="O7" s="54"/>
      <c r="P7" s="54"/>
      <c r="Q7" s="54"/>
    </row>
    <row r="8" spans="1:17" ht="21" x14ac:dyDescent="0.45">
      <c r="A8" s="28" t="s">
        <v>77</v>
      </c>
      <c r="C8" s="28" t="s">
        <v>78</v>
      </c>
      <c r="E8" s="28" t="s">
        <v>79</v>
      </c>
      <c r="G8" s="28" t="s">
        <v>80</v>
      </c>
      <c r="I8" s="28" t="s">
        <v>81</v>
      </c>
      <c r="K8" s="28" t="s">
        <v>78</v>
      </c>
      <c r="M8" s="28" t="s">
        <v>79</v>
      </c>
      <c r="O8" s="28" t="s">
        <v>80</v>
      </c>
      <c r="Q8" s="28" t="s">
        <v>81</v>
      </c>
    </row>
    <row r="9" spans="1:17" ht="18.75" x14ac:dyDescent="0.45">
      <c r="A9" s="19" t="s">
        <v>75</v>
      </c>
      <c r="C9" s="19">
        <f>SUM($C$8)</f>
        <v>0</v>
      </c>
      <c r="E9" s="19">
        <f>SUM($E$8)</f>
        <v>0</v>
      </c>
      <c r="I9" s="19">
        <f>SUM($I$8)</f>
        <v>0</v>
      </c>
      <c r="K9" s="19">
        <f>SUM($K$8)</f>
        <v>0</v>
      </c>
      <c r="M9" s="19">
        <f>SUM($M$8)</f>
        <v>0</v>
      </c>
      <c r="Q9" s="19">
        <f>SUM($Q$8)</f>
        <v>0</v>
      </c>
    </row>
    <row r="10" spans="1:17" ht="18.75" x14ac:dyDescent="0.45">
      <c r="C10" s="21"/>
      <c r="E10" s="21"/>
      <c r="I10" s="21"/>
      <c r="K10" s="21"/>
      <c r="M10" s="21"/>
      <c r="Q10" s="21"/>
    </row>
  </sheetData>
  <mergeCells count="6">
    <mergeCell ref="A1:Q1"/>
    <mergeCell ref="A2:Q2"/>
    <mergeCell ref="A3:Q3"/>
    <mergeCell ref="A5:Q5"/>
    <mergeCell ref="C7:I7"/>
    <mergeCell ref="K7:Q7"/>
  </mergeCells>
  <pageMargins left="0.2" right="0.2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11"/>
  <sheetViews>
    <sheetView rightToLeft="1" workbookViewId="0">
      <selection activeCell="I16" sqref="I16"/>
    </sheetView>
  </sheetViews>
  <sheetFormatPr defaultRowHeight="18.75" x14ac:dyDescent="0.25"/>
  <cols>
    <col min="1" max="1" width="17" style="13" customWidth="1"/>
    <col min="2" max="2" width="1.42578125" style="13" customWidth="1"/>
    <col min="3" max="3" width="8.5703125" style="13" customWidth="1"/>
    <col min="4" max="4" width="1.42578125" style="13" customWidth="1"/>
    <col min="5" max="5" width="11.42578125" style="13" customWidth="1"/>
    <col min="6" max="6" width="1.42578125" style="13" customWidth="1"/>
    <col min="7" max="7" width="11.42578125" style="13" customWidth="1"/>
    <col min="8" max="8" width="1.42578125" style="13" customWidth="1"/>
    <col min="9" max="9" width="11.42578125" style="13" customWidth="1"/>
    <col min="10" max="10" width="1.42578125" style="13" customWidth="1"/>
    <col min="11" max="11" width="7.140625" style="13" customWidth="1"/>
    <col min="12" max="12" width="1.42578125" style="13" customWidth="1"/>
    <col min="13" max="13" width="7.140625" style="13" customWidth="1"/>
    <col min="14" max="14" width="1.42578125" style="13" customWidth="1"/>
    <col min="15" max="15" width="11.42578125" style="13" customWidth="1"/>
    <col min="16" max="16" width="1.42578125" style="13" customWidth="1"/>
    <col min="17" max="17" width="18.42578125" style="13" customWidth="1"/>
    <col min="18" max="18" width="1.42578125" style="13" customWidth="1"/>
    <col min="19" max="19" width="18.42578125" style="13" customWidth="1"/>
    <col min="20" max="20" width="1.42578125" style="13" customWidth="1"/>
    <col min="21" max="21" width="11.42578125" style="13" customWidth="1"/>
    <col min="22" max="22" width="18.42578125" style="13" customWidth="1"/>
    <col min="23" max="23" width="1.42578125" style="13" customWidth="1"/>
    <col min="24" max="24" width="11.42578125" style="13" customWidth="1"/>
    <col min="25" max="25" width="18.42578125" style="13" customWidth="1"/>
    <col min="26" max="26" width="1.42578125" style="13" customWidth="1"/>
    <col min="27" max="27" width="11.42578125" style="13" customWidth="1"/>
    <col min="28" max="28" width="1.42578125" style="13" customWidth="1"/>
    <col min="29" max="29" width="11.42578125" style="13" customWidth="1"/>
    <col min="30" max="30" width="1.42578125" style="13" customWidth="1"/>
    <col min="31" max="31" width="18.42578125" style="13" customWidth="1"/>
    <col min="32" max="32" width="1.42578125" style="13" customWidth="1"/>
    <col min="33" max="33" width="18.42578125" style="13" customWidth="1"/>
    <col min="34" max="34" width="1.42578125" style="13" customWidth="1"/>
    <col min="35" max="35" width="8.5703125" style="13" customWidth="1"/>
    <col min="36" max="16384" width="9.140625" style="13"/>
  </cols>
  <sheetData>
    <row r="1" spans="1:35" ht="20.100000000000001" customHeight="1" x14ac:dyDescent="0.25">
      <c r="A1" s="56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</row>
    <row r="2" spans="1:35" ht="20.100000000000001" customHeight="1" x14ac:dyDescent="0.25">
      <c r="A2" s="56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</row>
    <row r="3" spans="1:35" ht="20.100000000000001" customHeight="1" x14ac:dyDescent="0.25">
      <c r="A3" s="56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</row>
    <row r="5" spans="1:35" ht="21" x14ac:dyDescent="0.25">
      <c r="A5" s="50" t="s">
        <v>82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</row>
    <row r="7" spans="1:35" ht="21" x14ac:dyDescent="0.25">
      <c r="C7" s="39" t="s">
        <v>83</v>
      </c>
      <c r="D7" s="40"/>
      <c r="E7" s="40"/>
      <c r="F7" s="40"/>
      <c r="G7" s="40"/>
      <c r="H7" s="40"/>
      <c r="I7" s="40"/>
      <c r="J7" s="40"/>
      <c r="K7" s="40"/>
      <c r="L7" s="40"/>
      <c r="M7" s="40"/>
      <c r="O7" s="39" t="s">
        <v>5</v>
      </c>
      <c r="P7" s="40"/>
      <c r="Q7" s="40"/>
      <c r="R7" s="40"/>
      <c r="S7" s="40"/>
      <c r="U7" s="39" t="s">
        <v>6</v>
      </c>
      <c r="V7" s="40"/>
      <c r="W7" s="40"/>
      <c r="X7" s="40"/>
      <c r="Y7" s="40"/>
      <c r="AA7" s="39" t="s">
        <v>7</v>
      </c>
      <c r="AB7" s="40"/>
      <c r="AC7" s="40"/>
      <c r="AD7" s="40"/>
      <c r="AE7" s="40"/>
      <c r="AF7" s="40"/>
      <c r="AG7" s="40"/>
      <c r="AH7" s="40"/>
      <c r="AI7" s="40"/>
    </row>
    <row r="8" spans="1:35" x14ac:dyDescent="0.25">
      <c r="A8" s="41" t="s">
        <v>84</v>
      </c>
      <c r="C8" s="47" t="s">
        <v>85</v>
      </c>
      <c r="E8" s="47" t="s">
        <v>86</v>
      </c>
      <c r="G8" s="47" t="s">
        <v>87</v>
      </c>
      <c r="I8" s="47" t="s">
        <v>88</v>
      </c>
      <c r="K8" s="47" t="s">
        <v>89</v>
      </c>
      <c r="M8" s="47" t="s">
        <v>81</v>
      </c>
      <c r="O8" s="41" t="s">
        <v>9</v>
      </c>
      <c r="Q8" s="41" t="s">
        <v>10</v>
      </c>
      <c r="S8" s="41" t="s">
        <v>11</v>
      </c>
      <c r="U8" s="41" t="s">
        <v>12</v>
      </c>
      <c r="V8" s="55"/>
      <c r="X8" s="41" t="s">
        <v>13</v>
      </c>
      <c r="Y8" s="55"/>
      <c r="AA8" s="41" t="s">
        <v>9</v>
      </c>
      <c r="AC8" s="47" t="s">
        <v>90</v>
      </c>
      <c r="AE8" s="41" t="s">
        <v>10</v>
      </c>
      <c r="AG8" s="41" t="s">
        <v>11</v>
      </c>
      <c r="AI8" s="47" t="s">
        <v>15</v>
      </c>
    </row>
    <row r="9" spans="1:35" x14ac:dyDescent="0.25">
      <c r="A9" s="42"/>
      <c r="C9" s="42"/>
      <c r="E9" s="42"/>
      <c r="G9" s="42"/>
      <c r="I9" s="42"/>
      <c r="K9" s="42"/>
      <c r="M9" s="42"/>
      <c r="O9" s="42"/>
      <c r="Q9" s="42"/>
      <c r="S9" s="42"/>
      <c r="U9" s="15" t="s">
        <v>9</v>
      </c>
      <c r="V9" s="15" t="s">
        <v>10</v>
      </c>
      <c r="X9" s="15" t="s">
        <v>9</v>
      </c>
      <c r="Y9" s="15" t="s">
        <v>16</v>
      </c>
      <c r="AA9" s="42"/>
      <c r="AC9" s="42"/>
      <c r="AE9" s="42"/>
      <c r="AG9" s="42"/>
      <c r="AI9" s="42"/>
    </row>
    <row r="10" spans="1:35" x14ac:dyDescent="0.25">
      <c r="A10" s="19" t="s">
        <v>75</v>
      </c>
      <c r="O10" s="19">
        <f>SUM($O$9)</f>
        <v>0</v>
      </c>
      <c r="Q10" s="19">
        <f>SUM($Q$9)</f>
        <v>0</v>
      </c>
      <c r="S10" s="19">
        <f>SUM($S$9)</f>
        <v>0</v>
      </c>
      <c r="U10" s="19">
        <f>SUM($U$9)</f>
        <v>0</v>
      </c>
      <c r="V10" s="19">
        <f>SUM($V$9)</f>
        <v>0</v>
      </c>
      <c r="X10" s="19">
        <f>SUM($X$9)</f>
        <v>0</v>
      </c>
      <c r="Y10" s="19">
        <f>SUM($Y$9)</f>
        <v>0</v>
      </c>
      <c r="AA10" s="19">
        <f>SUM($AA$9)</f>
        <v>0</v>
      </c>
      <c r="AC10" s="19">
        <f>SUM($AC$9)</f>
        <v>0</v>
      </c>
      <c r="AE10" s="19">
        <f>SUM($AE$9)</f>
        <v>0</v>
      </c>
      <c r="AG10" s="19">
        <f>SUM($AG$9)</f>
        <v>0</v>
      </c>
      <c r="AI10" s="20">
        <f>SUM($AI$9)</f>
        <v>0</v>
      </c>
    </row>
    <row r="11" spans="1:35" x14ac:dyDescent="0.25">
      <c r="O11" s="21"/>
      <c r="Q11" s="21"/>
      <c r="S11" s="21"/>
      <c r="U11" s="21"/>
      <c r="V11" s="21"/>
      <c r="X11" s="21"/>
      <c r="Y11" s="21"/>
      <c r="AA11" s="21"/>
      <c r="AC11" s="21"/>
      <c r="AE11" s="21"/>
      <c r="AG11" s="21"/>
      <c r="AI11" s="21"/>
    </row>
  </sheetData>
  <mergeCells count="25">
    <mergeCell ref="A1:AI1"/>
    <mergeCell ref="A2:AI2"/>
    <mergeCell ref="A3:AI3"/>
    <mergeCell ref="A5:AI5"/>
    <mergeCell ref="C7:M7"/>
    <mergeCell ref="O7:S7"/>
    <mergeCell ref="U7:Y7"/>
    <mergeCell ref="AA7:AI7"/>
    <mergeCell ref="A8:A9"/>
    <mergeCell ref="C8:C9"/>
    <mergeCell ref="E8:E9"/>
    <mergeCell ref="G8:G9"/>
    <mergeCell ref="I8:I9"/>
    <mergeCell ref="K8:K9"/>
    <mergeCell ref="M8:M9"/>
    <mergeCell ref="O8:O9"/>
    <mergeCell ref="Q8:Q9"/>
    <mergeCell ref="S8:S9"/>
    <mergeCell ref="AG8:AG9"/>
    <mergeCell ref="AI8:AI9"/>
    <mergeCell ref="U8:V8"/>
    <mergeCell ref="X8:Y8"/>
    <mergeCell ref="AA8:AA9"/>
    <mergeCell ref="AC8:AC9"/>
    <mergeCell ref="AE8:AE9"/>
  </mergeCells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1"/>
  <sheetViews>
    <sheetView rightToLeft="1" workbookViewId="0">
      <selection activeCell="G23" sqref="G23"/>
    </sheetView>
  </sheetViews>
  <sheetFormatPr defaultRowHeight="15" x14ac:dyDescent="0.25"/>
  <cols>
    <col min="1" max="1" width="28.42578125" customWidth="1"/>
    <col min="2" max="2" width="1.42578125" customWidth="1"/>
    <col min="3" max="3" width="11.42578125" customWidth="1"/>
    <col min="4" max="4" width="1.42578125" customWidth="1"/>
    <col min="5" max="5" width="11.42578125" customWidth="1"/>
    <col min="6" max="6" width="1.42578125" customWidth="1"/>
    <col min="7" max="7" width="14.140625" customWidth="1"/>
    <col min="8" max="8" width="1.42578125" customWidth="1"/>
    <col min="9" max="9" width="8.5703125" customWidth="1"/>
    <col min="10" max="10" width="1.42578125" customWidth="1"/>
    <col min="11" max="11" width="21.28515625" customWidth="1"/>
    <col min="12" max="12" width="1.42578125" customWidth="1"/>
    <col min="13" max="13" width="28.42578125" customWidth="1"/>
  </cols>
  <sheetData>
    <row r="1" spans="1:13" ht="20.100000000000001" customHeight="1" x14ac:dyDescent="0.25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ht="20.100000000000001" customHeight="1" x14ac:dyDescent="0.25">
      <c r="A2" s="61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3" ht="20.100000000000001" customHeight="1" x14ac:dyDescent="0.25">
      <c r="A3" s="62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5" spans="1:13" ht="21" x14ac:dyDescent="0.25">
      <c r="A5" s="63" t="s">
        <v>91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</row>
    <row r="6" spans="1:13" ht="21" x14ac:dyDescent="0.25">
      <c r="A6" s="64" t="s">
        <v>92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</row>
    <row r="8" spans="1:13" ht="21" x14ac:dyDescent="0.25">
      <c r="C8" s="57" t="s">
        <v>7</v>
      </c>
      <c r="D8" s="58"/>
      <c r="E8" s="58"/>
      <c r="F8" s="58"/>
      <c r="G8" s="58"/>
      <c r="H8" s="58"/>
      <c r="I8" s="58"/>
      <c r="J8" s="58"/>
      <c r="K8" s="58"/>
      <c r="L8" s="58"/>
      <c r="M8" s="58"/>
    </row>
    <row r="9" spans="1:13" ht="42" x14ac:dyDescent="0.25">
      <c r="A9" s="2" t="s">
        <v>93</v>
      </c>
      <c r="C9" s="3" t="s">
        <v>9</v>
      </c>
      <c r="E9" s="4" t="s">
        <v>94</v>
      </c>
      <c r="G9" s="5" t="s">
        <v>95</v>
      </c>
      <c r="I9" s="6" t="s">
        <v>96</v>
      </c>
      <c r="K9" s="7" t="s">
        <v>97</v>
      </c>
      <c r="M9" s="8" t="s">
        <v>98</v>
      </c>
    </row>
    <row r="10" spans="1:13" ht="18.75" x14ac:dyDescent="0.25">
      <c r="A10" s="9" t="s">
        <v>75</v>
      </c>
      <c r="K10" s="10">
        <f>SUM($K$9)</f>
        <v>0</v>
      </c>
    </row>
    <row r="11" spans="1:13" ht="18.75" x14ac:dyDescent="0.25">
      <c r="K11" s="11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4"/>
  <sheetViews>
    <sheetView rightToLeft="1" workbookViewId="0">
      <selection activeCell="E21" sqref="D21:E21"/>
    </sheetView>
  </sheetViews>
  <sheetFormatPr defaultRowHeight="18" x14ac:dyDescent="0.25"/>
  <cols>
    <col min="1" max="1" width="21.28515625" style="12" customWidth="1"/>
    <col min="2" max="2" width="1.42578125" style="12" customWidth="1"/>
    <col min="3" max="3" width="18.42578125" style="12" customWidth="1"/>
    <col min="4" max="4" width="1.42578125" style="12" customWidth="1"/>
    <col min="5" max="5" width="10" style="12" customWidth="1"/>
    <col min="6" max="6" width="1.42578125" style="12" customWidth="1"/>
    <col min="7" max="7" width="11.42578125" style="12" customWidth="1"/>
    <col min="8" max="8" width="1.42578125" style="12" customWidth="1"/>
    <col min="9" max="9" width="11.42578125" style="12" customWidth="1"/>
    <col min="10" max="10" width="1.42578125" style="12" customWidth="1"/>
    <col min="11" max="11" width="18.42578125" style="31" customWidth="1"/>
    <col min="12" max="12" width="1.42578125" style="31" customWidth="1"/>
    <col min="13" max="13" width="18.42578125" style="31" customWidth="1"/>
    <col min="14" max="14" width="1.42578125" style="31" customWidth="1"/>
    <col min="15" max="15" width="18.42578125" style="31" customWidth="1"/>
    <col min="16" max="16" width="1.42578125" style="31" customWidth="1"/>
    <col min="17" max="17" width="18.42578125" style="31" customWidth="1"/>
    <col min="18" max="18" width="1.42578125" style="12" customWidth="1"/>
    <col min="19" max="19" width="10.7109375" style="12" customWidth="1"/>
    <col min="20" max="16384" width="9.140625" style="12"/>
  </cols>
  <sheetData>
    <row r="1" spans="1:19" ht="20.100000000000001" customHeight="1" x14ac:dyDescent="0.25">
      <c r="A1" s="52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</row>
    <row r="2" spans="1:19" ht="20.100000000000001" customHeight="1" x14ac:dyDescent="0.25">
      <c r="A2" s="52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ht="20.100000000000001" customHeight="1" x14ac:dyDescent="0.25">
      <c r="A3" s="52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</row>
    <row r="5" spans="1:19" ht="21" x14ac:dyDescent="0.25">
      <c r="A5" s="50" t="s">
        <v>99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</row>
    <row r="7" spans="1:19" ht="21" x14ac:dyDescent="0.25">
      <c r="C7" s="39" t="s">
        <v>100</v>
      </c>
      <c r="D7" s="67"/>
      <c r="E7" s="67"/>
      <c r="F7" s="67"/>
      <c r="G7" s="67"/>
      <c r="H7" s="67"/>
      <c r="I7" s="67"/>
      <c r="K7" s="30" t="s">
        <v>5</v>
      </c>
      <c r="M7" s="37" t="s">
        <v>6</v>
      </c>
      <c r="N7" s="68"/>
      <c r="O7" s="68"/>
      <c r="Q7" s="39" t="s">
        <v>7</v>
      </c>
      <c r="R7" s="67"/>
      <c r="S7" s="67"/>
    </row>
    <row r="8" spans="1:19" ht="63" x14ac:dyDescent="0.25">
      <c r="A8" s="28" t="s">
        <v>101</v>
      </c>
      <c r="C8" s="28" t="s">
        <v>102</v>
      </c>
      <c r="E8" s="28" t="s">
        <v>103</v>
      </c>
      <c r="G8" s="29" t="s">
        <v>104</v>
      </c>
      <c r="I8" s="29" t="s">
        <v>105</v>
      </c>
      <c r="K8" s="30" t="s">
        <v>106</v>
      </c>
      <c r="M8" s="30" t="s">
        <v>107</v>
      </c>
      <c r="O8" s="30" t="s">
        <v>108</v>
      </c>
      <c r="Q8" s="30" t="s">
        <v>106</v>
      </c>
      <c r="S8" s="29" t="s">
        <v>15</v>
      </c>
    </row>
    <row r="9" spans="1:19" ht="37.5" x14ac:dyDescent="0.25">
      <c r="A9" s="16" t="s">
        <v>109</v>
      </c>
      <c r="C9" s="1" t="s">
        <v>110</v>
      </c>
      <c r="E9" s="16" t="s">
        <v>111</v>
      </c>
      <c r="G9" s="1" t="s">
        <v>112</v>
      </c>
      <c r="I9" s="1" t="s">
        <v>113</v>
      </c>
      <c r="K9" s="24">
        <v>6257162205</v>
      </c>
      <c r="M9" s="24">
        <v>27952397218</v>
      </c>
      <c r="O9" s="24">
        <v>34171729267</v>
      </c>
      <c r="Q9" s="24">
        <v>37830156</v>
      </c>
      <c r="S9" s="18">
        <v>1.1937825725923705E-5</v>
      </c>
    </row>
    <row r="10" spans="1:19" ht="18.75" x14ac:dyDescent="0.25">
      <c r="A10" s="16" t="s">
        <v>114</v>
      </c>
      <c r="C10" s="1" t="s">
        <v>115</v>
      </c>
      <c r="E10" s="16" t="s">
        <v>116</v>
      </c>
      <c r="G10" s="1" t="s">
        <v>117</v>
      </c>
      <c r="I10" s="1" t="s">
        <v>113</v>
      </c>
      <c r="K10" s="24">
        <v>120252914</v>
      </c>
      <c r="M10" s="24">
        <v>492176</v>
      </c>
      <c r="O10" s="24">
        <v>504000</v>
      </c>
      <c r="Q10" s="24">
        <v>120241090</v>
      </c>
      <c r="S10" s="18">
        <v>3.7943728741565525E-5</v>
      </c>
    </row>
    <row r="11" spans="1:19" ht="18.75" x14ac:dyDescent="0.25">
      <c r="A11" s="16" t="s">
        <v>118</v>
      </c>
      <c r="C11" s="1" t="s">
        <v>119</v>
      </c>
      <c r="E11" s="16" t="s">
        <v>111</v>
      </c>
      <c r="G11" s="1" t="s">
        <v>120</v>
      </c>
      <c r="I11" s="1" t="s">
        <v>113</v>
      </c>
      <c r="K11" s="24">
        <v>2289538</v>
      </c>
      <c r="M11" s="24">
        <v>0</v>
      </c>
      <c r="O11" s="24">
        <v>504000</v>
      </c>
      <c r="Q11" s="24">
        <v>1785538</v>
      </c>
      <c r="S11" s="18">
        <v>5.6345105928229216E-7</v>
      </c>
    </row>
    <row r="12" spans="1:19" ht="18.75" x14ac:dyDescent="0.25">
      <c r="A12" s="16" t="s">
        <v>118</v>
      </c>
      <c r="C12" s="1" t="s">
        <v>121</v>
      </c>
      <c r="E12" s="16" t="s">
        <v>111</v>
      </c>
      <c r="G12" s="1" t="s">
        <v>122</v>
      </c>
      <c r="I12" s="1" t="s">
        <v>113</v>
      </c>
      <c r="K12" s="24">
        <v>8412749</v>
      </c>
      <c r="M12" s="24">
        <v>0</v>
      </c>
      <c r="O12" s="24">
        <v>504000</v>
      </c>
      <c r="Q12" s="24">
        <v>7908749</v>
      </c>
      <c r="S12" s="18">
        <v>2.4957144578540298E-6</v>
      </c>
    </row>
    <row r="13" spans="1:19" ht="18.75" x14ac:dyDescent="0.25">
      <c r="A13" s="19" t="s">
        <v>75</v>
      </c>
      <c r="K13" s="25">
        <f>SUM(K9:$K$12)</f>
        <v>6388117406</v>
      </c>
      <c r="M13" s="25">
        <f>SUM(M9:$M$12)</f>
        <v>27952889394</v>
      </c>
      <c r="O13" s="25">
        <f>SUM(O9:$O$12)</f>
        <v>34173241267</v>
      </c>
      <c r="Q13" s="25">
        <f>SUM(Q9:$Q$12)</f>
        <v>167765533</v>
      </c>
      <c r="S13" s="20">
        <f>SUM(S9:$S$12)</f>
        <v>5.2940719984625553E-5</v>
      </c>
    </row>
    <row r="14" spans="1:19" ht="18.75" x14ac:dyDescent="0.25">
      <c r="K14" s="26"/>
      <c r="M14" s="26"/>
      <c r="O14" s="26"/>
      <c r="Q14" s="26"/>
      <c r="S14" s="21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11"/>
  <sheetViews>
    <sheetView rightToLeft="1" workbookViewId="0">
      <selection activeCell="A5" sqref="A5:AC5"/>
    </sheetView>
  </sheetViews>
  <sheetFormatPr defaultRowHeight="18" x14ac:dyDescent="0.25"/>
  <cols>
    <col min="1" max="1" width="17" style="12" customWidth="1"/>
    <col min="2" max="2" width="1.42578125" style="12" customWidth="1"/>
    <col min="3" max="3" width="11.42578125" style="12" customWidth="1"/>
    <col min="4" max="4" width="1.42578125" style="12" customWidth="1"/>
    <col min="5" max="5" width="7.140625" style="12" customWidth="1"/>
    <col min="6" max="6" width="1.42578125" style="12" customWidth="1"/>
    <col min="7" max="7" width="7.140625" style="12" customWidth="1"/>
    <col min="8" max="8" width="1.42578125" style="12" customWidth="1"/>
    <col min="9" max="9" width="11.42578125" style="12" customWidth="1"/>
    <col min="10" max="10" width="1.42578125" style="12" customWidth="1"/>
    <col min="11" max="11" width="11.42578125" style="12" customWidth="1"/>
    <col min="12" max="12" width="1.42578125" style="12" customWidth="1"/>
    <col min="13" max="13" width="17" style="12" customWidth="1"/>
    <col min="14" max="14" width="1.42578125" style="12" customWidth="1"/>
    <col min="15" max="15" width="17" style="12" customWidth="1"/>
    <col min="16" max="16" width="1.42578125" style="12" customWidth="1"/>
    <col min="17" max="17" width="11.42578125" style="12" customWidth="1"/>
    <col min="18" max="18" width="14.140625" style="12" customWidth="1"/>
    <col min="19" max="19" width="1.42578125" style="12" customWidth="1"/>
    <col min="20" max="20" width="11.42578125" style="12" customWidth="1"/>
    <col min="21" max="21" width="14.140625" style="12" customWidth="1"/>
    <col min="22" max="22" width="1.42578125" style="12" customWidth="1"/>
    <col min="23" max="23" width="11.42578125" style="12" customWidth="1"/>
    <col min="24" max="24" width="1.42578125" style="12" customWidth="1"/>
    <col min="25" max="25" width="17" style="12" customWidth="1"/>
    <col min="26" max="26" width="1.42578125" style="12" customWidth="1"/>
    <col min="27" max="27" width="17" style="12" customWidth="1"/>
    <col min="28" max="28" width="1.42578125" style="12" customWidth="1"/>
    <col min="29" max="29" width="8.5703125" style="12" customWidth="1"/>
    <col min="30" max="16384" width="9.140625" style="12"/>
  </cols>
  <sheetData>
    <row r="1" spans="1:29" ht="20.100000000000001" customHeight="1" x14ac:dyDescent="0.25">
      <c r="A1" s="52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</row>
    <row r="2" spans="1:29" ht="20.100000000000001" customHeight="1" x14ac:dyDescent="0.25">
      <c r="A2" s="52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</row>
    <row r="3" spans="1:29" ht="20.100000000000001" customHeight="1" x14ac:dyDescent="0.25">
      <c r="A3" s="52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</row>
    <row r="5" spans="1:29" ht="21" x14ac:dyDescent="0.25">
      <c r="A5" s="50" t="s">
        <v>123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</row>
    <row r="7" spans="1:29" ht="21" x14ac:dyDescent="0.25">
      <c r="K7" s="28" t="s">
        <v>5</v>
      </c>
      <c r="M7" s="39" t="s">
        <v>6</v>
      </c>
      <c r="N7" s="67"/>
      <c r="O7" s="67"/>
      <c r="P7" s="67"/>
      <c r="Q7" s="67"/>
      <c r="R7" s="67"/>
      <c r="S7" s="67"/>
      <c r="T7" s="67"/>
      <c r="U7" s="67"/>
      <c r="W7" s="39" t="s">
        <v>7</v>
      </c>
      <c r="X7" s="67"/>
      <c r="Y7" s="67"/>
      <c r="Z7" s="67"/>
      <c r="AA7" s="67"/>
      <c r="AB7" s="67"/>
      <c r="AC7" s="67"/>
    </row>
    <row r="8" spans="1:29" ht="18.75" x14ac:dyDescent="0.25">
      <c r="A8" s="41" t="s">
        <v>124</v>
      </c>
      <c r="C8" s="47" t="s">
        <v>88</v>
      </c>
      <c r="E8" s="47" t="s">
        <v>105</v>
      </c>
      <c r="G8" s="47" t="s">
        <v>125</v>
      </c>
      <c r="I8" s="47" t="s">
        <v>86</v>
      </c>
      <c r="K8" s="41" t="s">
        <v>9</v>
      </c>
      <c r="M8" s="41" t="s">
        <v>10</v>
      </c>
      <c r="O8" s="41" t="s">
        <v>11</v>
      </c>
      <c r="Q8" s="41" t="s">
        <v>12</v>
      </c>
      <c r="R8" s="65"/>
      <c r="T8" s="41" t="s">
        <v>13</v>
      </c>
      <c r="U8" s="65"/>
      <c r="W8" s="41" t="s">
        <v>9</v>
      </c>
      <c r="Y8" s="41" t="s">
        <v>10</v>
      </c>
      <c r="AA8" s="41" t="s">
        <v>11</v>
      </c>
      <c r="AC8" s="47" t="s">
        <v>15</v>
      </c>
    </row>
    <row r="9" spans="1:29" ht="18.75" x14ac:dyDescent="0.25">
      <c r="A9" s="42"/>
      <c r="C9" s="42"/>
      <c r="E9" s="42"/>
      <c r="G9" s="42"/>
      <c r="I9" s="42"/>
      <c r="K9" s="42"/>
      <c r="M9" s="42"/>
      <c r="O9" s="42"/>
      <c r="Q9" s="15" t="s">
        <v>9</v>
      </c>
      <c r="R9" s="15" t="s">
        <v>10</v>
      </c>
      <c r="T9" s="15" t="s">
        <v>9</v>
      </c>
      <c r="U9" s="15" t="s">
        <v>16</v>
      </c>
      <c r="W9" s="42"/>
      <c r="Y9" s="42"/>
      <c r="AA9" s="42"/>
      <c r="AC9" s="42"/>
    </row>
    <row r="10" spans="1:29" ht="18.75" x14ac:dyDescent="0.25">
      <c r="A10" s="19" t="s">
        <v>75</v>
      </c>
      <c r="K10" s="19">
        <f>SUM($K$9)</f>
        <v>0</v>
      </c>
      <c r="M10" s="19">
        <f>SUM($M$9)</f>
        <v>0</v>
      </c>
      <c r="O10" s="19">
        <f>SUM($O$9)</f>
        <v>0</v>
      </c>
      <c r="Q10" s="19">
        <f>SUM($Q$9)</f>
        <v>0</v>
      </c>
      <c r="R10" s="19">
        <f>SUM($R$9)</f>
        <v>0</v>
      </c>
      <c r="T10" s="19">
        <f>SUM($T$9)</f>
        <v>0</v>
      </c>
      <c r="U10" s="19">
        <f>SUM($U$9)</f>
        <v>0</v>
      </c>
      <c r="W10" s="19">
        <f>SUM($W$9)</f>
        <v>0</v>
      </c>
      <c r="Y10" s="19">
        <f>SUM($Y$9)</f>
        <v>0</v>
      </c>
      <c r="AA10" s="19">
        <f>SUM($AA$9)</f>
        <v>0</v>
      </c>
      <c r="AC10" s="20">
        <f>SUM($AC$9)</f>
        <v>0</v>
      </c>
    </row>
    <row r="11" spans="1:29" ht="18.75" x14ac:dyDescent="0.25">
      <c r="K11" s="21"/>
      <c r="M11" s="21"/>
      <c r="O11" s="21"/>
      <c r="Q11" s="21"/>
      <c r="R11" s="21"/>
      <c r="T11" s="21"/>
      <c r="U11" s="21"/>
      <c r="W11" s="21"/>
      <c r="Y11" s="21"/>
      <c r="AA11" s="21"/>
      <c r="AC11" s="21"/>
    </row>
  </sheetData>
  <mergeCells count="20">
    <mergeCell ref="A1:AC1"/>
    <mergeCell ref="A2:AC2"/>
    <mergeCell ref="A3:AC3"/>
    <mergeCell ref="A5:AC5"/>
    <mergeCell ref="M7:U7"/>
    <mergeCell ref="W7:AC7"/>
    <mergeCell ref="A8:A9"/>
    <mergeCell ref="C8:C9"/>
    <mergeCell ref="E8:E9"/>
    <mergeCell ref="G8:G9"/>
    <mergeCell ref="I8:I9"/>
    <mergeCell ref="W8:W9"/>
    <mergeCell ref="Y8:Y9"/>
    <mergeCell ref="AA8:AA9"/>
    <mergeCell ref="AC8:AC9"/>
    <mergeCell ref="K8:K9"/>
    <mergeCell ref="M8:M9"/>
    <mergeCell ref="O8:O9"/>
    <mergeCell ref="Q8:R8"/>
    <mergeCell ref="T8:U8"/>
  </mergeCells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3"/>
  <sheetViews>
    <sheetView rightToLeft="1" workbookViewId="0">
      <selection activeCell="A17" sqref="A17"/>
    </sheetView>
  </sheetViews>
  <sheetFormatPr defaultRowHeight="18" x14ac:dyDescent="0.25"/>
  <cols>
    <col min="1" max="1" width="49.7109375" style="12" customWidth="1"/>
    <col min="2" max="2" width="1.42578125" style="12" customWidth="1"/>
    <col min="3" max="3" width="11.42578125" style="12" customWidth="1"/>
    <col min="4" max="4" width="1.42578125" style="12" customWidth="1"/>
    <col min="5" max="5" width="21.28515625" style="31" customWidth="1"/>
    <col min="6" max="6" width="1.42578125" style="12" customWidth="1"/>
    <col min="7" max="7" width="11.42578125" style="12" customWidth="1"/>
    <col min="8" max="8" width="1.42578125" style="12" customWidth="1"/>
    <col min="9" max="9" width="11.42578125" style="12" customWidth="1"/>
    <col min="10" max="16384" width="9.140625" style="12"/>
  </cols>
  <sheetData>
    <row r="1" spans="1:9" ht="20.100000000000001" customHeight="1" x14ac:dyDescent="0.25">
      <c r="A1" s="52" t="s">
        <v>0</v>
      </c>
      <c r="B1" s="65"/>
      <c r="C1" s="65"/>
      <c r="D1" s="65"/>
      <c r="E1" s="65"/>
      <c r="F1" s="65"/>
      <c r="G1" s="65"/>
      <c r="H1" s="65"/>
      <c r="I1" s="65"/>
    </row>
    <row r="2" spans="1:9" ht="20.100000000000001" customHeight="1" x14ac:dyDescent="0.25">
      <c r="A2" s="52" t="s">
        <v>126</v>
      </c>
      <c r="B2" s="65"/>
      <c r="C2" s="65"/>
      <c r="D2" s="65"/>
      <c r="E2" s="65"/>
      <c r="F2" s="65"/>
      <c r="G2" s="65"/>
      <c r="H2" s="65"/>
      <c r="I2" s="65"/>
    </row>
    <row r="3" spans="1:9" ht="20.100000000000001" customHeight="1" x14ac:dyDescent="0.25">
      <c r="A3" s="52" t="s">
        <v>2</v>
      </c>
      <c r="B3" s="65"/>
      <c r="C3" s="65"/>
      <c r="D3" s="65"/>
      <c r="E3" s="65"/>
      <c r="F3" s="65"/>
      <c r="G3" s="65"/>
      <c r="H3" s="65"/>
      <c r="I3" s="65"/>
    </row>
    <row r="5" spans="1:9" ht="21" x14ac:dyDescent="0.25">
      <c r="A5" s="50" t="s">
        <v>127</v>
      </c>
      <c r="B5" s="66"/>
      <c r="C5" s="66"/>
      <c r="D5" s="66"/>
      <c r="E5" s="66"/>
      <c r="F5" s="66"/>
      <c r="G5" s="66"/>
      <c r="H5" s="66"/>
      <c r="I5" s="66"/>
    </row>
    <row r="7" spans="1:9" ht="42" x14ac:dyDescent="0.25">
      <c r="A7" s="28" t="s">
        <v>128</v>
      </c>
      <c r="C7" s="28" t="s">
        <v>129</v>
      </c>
      <c r="E7" s="30" t="s">
        <v>106</v>
      </c>
      <c r="G7" s="29" t="s">
        <v>130</v>
      </c>
      <c r="I7" s="29" t="s">
        <v>131</v>
      </c>
    </row>
    <row r="8" spans="1:9" ht="21" x14ac:dyDescent="0.25">
      <c r="A8" s="32" t="s">
        <v>132</v>
      </c>
      <c r="C8" s="1" t="s">
        <v>133</v>
      </c>
      <c r="E8" s="24">
        <v>467438450023</v>
      </c>
      <c r="G8" s="18">
        <f>E8/468431834146</f>
        <v>0.99787934113228871</v>
      </c>
      <c r="I8" s="18">
        <f>E8/3168931836377</f>
        <v>0.14750662815058102</v>
      </c>
    </row>
    <row r="9" spans="1:9" ht="21" x14ac:dyDescent="0.25">
      <c r="A9" s="32" t="s">
        <v>134</v>
      </c>
      <c r="C9" s="1" t="s">
        <v>135</v>
      </c>
      <c r="E9" s="24">
        <v>0</v>
      </c>
      <c r="G9" s="18">
        <f>E9/468431834146</f>
        <v>0</v>
      </c>
      <c r="I9" s="18">
        <f>E9/3168931836377</f>
        <v>0</v>
      </c>
    </row>
    <row r="10" spans="1:9" ht="21" x14ac:dyDescent="0.25">
      <c r="A10" s="32" t="s">
        <v>136</v>
      </c>
      <c r="C10" s="1" t="s">
        <v>137</v>
      </c>
      <c r="E10" s="24">
        <v>3190924</v>
      </c>
      <c r="G10" s="18">
        <f>E10/468431834146</f>
        <v>6.8119281556032303E-6</v>
      </c>
      <c r="I10" s="18">
        <f>E10/3168931836377</f>
        <v>1.0069399295278448E-6</v>
      </c>
    </row>
    <row r="11" spans="1:9" ht="21" x14ac:dyDescent="0.25">
      <c r="A11" s="32" t="s">
        <v>138</v>
      </c>
      <c r="C11" s="1" t="s">
        <v>139</v>
      </c>
      <c r="E11" s="24">
        <v>990193199</v>
      </c>
      <c r="G11" s="18">
        <f>E11/468431834146</f>
        <v>2.1138469395557313E-3</v>
      </c>
      <c r="I11" s="18">
        <f>E11/3168931836377</f>
        <v>3.1246907479463978E-4</v>
      </c>
    </row>
    <row r="12" spans="1:9" ht="21" x14ac:dyDescent="0.25">
      <c r="A12" s="28" t="s">
        <v>75</v>
      </c>
      <c r="E12" s="25">
        <f>SUM(E8:$E$11)</f>
        <v>468431834146</v>
      </c>
      <c r="G12" s="20">
        <f>SUM(G8:$G$11)</f>
        <v>1</v>
      </c>
      <c r="I12" s="20">
        <f>SUM(I8:$I$11)</f>
        <v>0.14782010416530519</v>
      </c>
    </row>
    <row r="13" spans="1:9" ht="18.75" x14ac:dyDescent="0.25">
      <c r="E13" s="26"/>
      <c r="G13" s="21"/>
      <c r="I13" s="21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fitToHeight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65"/>
  <sheetViews>
    <sheetView rightToLeft="1" workbookViewId="0">
      <selection activeCell="E4" sqref="E1:S1048576"/>
    </sheetView>
  </sheetViews>
  <sheetFormatPr defaultRowHeight="18" x14ac:dyDescent="0.25"/>
  <cols>
    <col min="1" max="1" width="17" style="12" customWidth="1"/>
    <col min="2" max="2" width="1.42578125" style="12" customWidth="1"/>
    <col min="3" max="3" width="11.42578125" style="12" customWidth="1"/>
    <col min="4" max="4" width="1.42578125" style="12" customWidth="1"/>
    <col min="5" max="5" width="12.7109375" style="31" customWidth="1"/>
    <col min="6" max="6" width="1.42578125" style="31" customWidth="1"/>
    <col min="7" max="7" width="11.42578125" style="31" customWidth="1"/>
    <col min="8" max="8" width="1.42578125" style="31" customWidth="1"/>
    <col min="9" max="9" width="18.42578125" style="31" customWidth="1"/>
    <col min="10" max="10" width="1.42578125" style="31" customWidth="1"/>
    <col min="11" max="11" width="14.140625" style="31" customWidth="1"/>
    <col min="12" max="12" width="1.42578125" style="31" customWidth="1"/>
    <col min="13" max="13" width="18.42578125" style="31" customWidth="1"/>
    <col min="14" max="14" width="1.42578125" style="31" customWidth="1"/>
    <col min="15" max="15" width="18.42578125" style="31" customWidth="1"/>
    <col min="16" max="16" width="1.42578125" style="31" customWidth="1"/>
    <col min="17" max="17" width="14.140625" style="31" customWidth="1"/>
    <col min="18" max="18" width="1.42578125" style="31" customWidth="1"/>
    <col min="19" max="19" width="18.42578125" style="31" customWidth="1"/>
    <col min="20" max="16384" width="9.140625" style="12"/>
  </cols>
  <sheetData>
    <row r="1" spans="1:19" ht="20.100000000000001" customHeight="1" x14ac:dyDescent="0.25">
      <c r="A1" s="52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</row>
    <row r="2" spans="1:19" ht="20.100000000000001" customHeight="1" x14ac:dyDescent="0.25">
      <c r="A2" s="52" t="s">
        <v>126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ht="20.100000000000001" customHeight="1" x14ac:dyDescent="0.25">
      <c r="A3" s="52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</row>
    <row r="5" spans="1:19" ht="21" x14ac:dyDescent="0.25">
      <c r="A5" s="50" t="s">
        <v>140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</row>
    <row r="7" spans="1:19" ht="21" x14ac:dyDescent="0.25">
      <c r="C7" s="39" t="s">
        <v>141</v>
      </c>
      <c r="D7" s="67"/>
      <c r="E7" s="67"/>
      <c r="F7" s="67"/>
      <c r="G7" s="67"/>
      <c r="I7" s="37" t="s">
        <v>142</v>
      </c>
      <c r="J7" s="68"/>
      <c r="K7" s="68"/>
      <c r="L7" s="68"/>
      <c r="M7" s="68"/>
      <c r="O7" s="37" t="s">
        <v>7</v>
      </c>
      <c r="P7" s="68"/>
      <c r="Q7" s="68"/>
      <c r="R7" s="68"/>
      <c r="S7" s="68"/>
    </row>
    <row r="8" spans="1:19" ht="63" x14ac:dyDescent="0.25">
      <c r="A8" s="28" t="s">
        <v>77</v>
      </c>
      <c r="C8" s="29" t="s">
        <v>143</v>
      </c>
      <c r="E8" s="33" t="s">
        <v>144</v>
      </c>
      <c r="G8" s="33" t="s">
        <v>145</v>
      </c>
      <c r="I8" s="33" t="s">
        <v>146</v>
      </c>
      <c r="K8" s="33" t="s">
        <v>147</v>
      </c>
      <c r="M8" s="33" t="s">
        <v>148</v>
      </c>
      <c r="O8" s="33" t="s">
        <v>146</v>
      </c>
      <c r="Q8" s="33" t="s">
        <v>147</v>
      </c>
      <c r="S8" s="33" t="s">
        <v>148</v>
      </c>
    </row>
    <row r="9" spans="1:19" ht="18.75" x14ac:dyDescent="0.25">
      <c r="A9" s="16" t="s">
        <v>17</v>
      </c>
      <c r="C9" s="1" t="s">
        <v>149</v>
      </c>
      <c r="E9" s="24">
        <v>5727148</v>
      </c>
      <c r="G9" s="24">
        <v>125</v>
      </c>
      <c r="N9" s="24"/>
      <c r="O9" s="24">
        <v>715893500</v>
      </c>
      <c r="Q9" s="24">
        <v>0</v>
      </c>
      <c r="S9" s="24">
        <v>715893500</v>
      </c>
    </row>
    <row r="10" spans="1:19" ht="18.75" x14ac:dyDescent="0.25">
      <c r="A10" s="16" t="s">
        <v>21</v>
      </c>
      <c r="C10" s="1" t="s">
        <v>150</v>
      </c>
      <c r="E10" s="24">
        <v>5100000</v>
      </c>
      <c r="G10" s="24">
        <v>120</v>
      </c>
      <c r="N10" s="24"/>
      <c r="O10" s="24">
        <v>612000000</v>
      </c>
      <c r="Q10" s="24">
        <v>0</v>
      </c>
      <c r="S10" s="24">
        <v>612000000</v>
      </c>
    </row>
    <row r="11" spans="1:19" ht="18.75" x14ac:dyDescent="0.25">
      <c r="A11" s="16" t="s">
        <v>22</v>
      </c>
      <c r="C11" s="1" t="s">
        <v>149</v>
      </c>
      <c r="E11" s="24">
        <v>37100000</v>
      </c>
      <c r="G11" s="24">
        <v>200</v>
      </c>
      <c r="N11" s="24"/>
      <c r="O11" s="24">
        <v>7420000000</v>
      </c>
      <c r="Q11" s="24">
        <v>0</v>
      </c>
      <c r="S11" s="24">
        <v>7420000000</v>
      </c>
    </row>
    <row r="12" spans="1:19" ht="18.75" x14ac:dyDescent="0.25">
      <c r="A12" s="16" t="s">
        <v>23</v>
      </c>
      <c r="C12" s="1" t="s">
        <v>151</v>
      </c>
      <c r="E12" s="24">
        <v>5655000</v>
      </c>
      <c r="G12" s="24">
        <v>3</v>
      </c>
      <c r="N12" s="24"/>
      <c r="O12" s="24">
        <v>16965000</v>
      </c>
      <c r="Q12" s="24">
        <v>0</v>
      </c>
      <c r="S12" s="24">
        <v>16965000</v>
      </c>
    </row>
    <row r="13" spans="1:19" ht="18.75" x14ac:dyDescent="0.25">
      <c r="A13" s="16" t="s">
        <v>24</v>
      </c>
      <c r="C13" s="1" t="s">
        <v>151</v>
      </c>
      <c r="E13" s="24">
        <v>64114487</v>
      </c>
      <c r="G13" s="24">
        <v>130</v>
      </c>
      <c r="N13" s="24"/>
      <c r="O13" s="24">
        <v>8334883310</v>
      </c>
      <c r="Q13" s="24">
        <v>0</v>
      </c>
      <c r="S13" s="24">
        <v>8334883310</v>
      </c>
    </row>
    <row r="14" spans="1:19" ht="18.75" x14ac:dyDescent="0.25">
      <c r="A14" s="16" t="s">
        <v>25</v>
      </c>
      <c r="C14" s="1" t="s">
        <v>152</v>
      </c>
      <c r="E14" s="24">
        <v>6000000</v>
      </c>
      <c r="G14" s="24">
        <v>19</v>
      </c>
      <c r="N14" s="24"/>
      <c r="O14" s="24">
        <v>114000000</v>
      </c>
      <c r="Q14" s="24">
        <v>0</v>
      </c>
      <c r="S14" s="24">
        <v>114000000</v>
      </c>
    </row>
    <row r="15" spans="1:19" ht="18.75" x14ac:dyDescent="0.25">
      <c r="A15" s="16" t="s">
        <v>26</v>
      </c>
      <c r="C15" s="1" t="s">
        <v>152</v>
      </c>
      <c r="E15" s="24">
        <v>4400000</v>
      </c>
      <c r="G15" s="24">
        <v>427</v>
      </c>
      <c r="N15" s="24"/>
      <c r="O15" s="24">
        <v>1878800000</v>
      </c>
      <c r="Q15" s="24">
        <v>0</v>
      </c>
      <c r="S15" s="24">
        <v>1878800000</v>
      </c>
    </row>
    <row r="16" spans="1:19" ht="37.5" x14ac:dyDescent="0.25">
      <c r="A16" s="16" t="s">
        <v>153</v>
      </c>
      <c r="C16" s="1" t="s">
        <v>154</v>
      </c>
      <c r="E16" s="24">
        <v>1404133</v>
      </c>
      <c r="G16" s="24">
        <v>33</v>
      </c>
      <c r="N16" s="24"/>
      <c r="O16" s="24">
        <v>46336389</v>
      </c>
      <c r="Q16" s="24">
        <v>0</v>
      </c>
      <c r="S16" s="24">
        <v>46336389</v>
      </c>
    </row>
    <row r="17" spans="1:19" ht="18.75" x14ac:dyDescent="0.25">
      <c r="A17" s="16" t="s">
        <v>155</v>
      </c>
      <c r="C17" s="1" t="s">
        <v>156</v>
      </c>
      <c r="E17" s="24">
        <v>70247</v>
      </c>
      <c r="G17" s="24">
        <v>29</v>
      </c>
      <c r="N17" s="24"/>
      <c r="O17" s="24">
        <v>2037163</v>
      </c>
      <c r="Q17" s="24">
        <v>0</v>
      </c>
      <c r="S17" s="24">
        <v>2037163</v>
      </c>
    </row>
    <row r="18" spans="1:19" ht="18.75" x14ac:dyDescent="0.25">
      <c r="A18" s="16" t="s">
        <v>157</v>
      </c>
      <c r="C18" s="1" t="s">
        <v>158</v>
      </c>
      <c r="E18" s="24">
        <v>41057</v>
      </c>
      <c r="G18" s="24">
        <v>4100</v>
      </c>
      <c r="N18" s="24"/>
      <c r="O18" s="24">
        <v>168333700</v>
      </c>
      <c r="Q18" s="24">
        <v>0</v>
      </c>
      <c r="S18" s="24">
        <v>168333700</v>
      </c>
    </row>
    <row r="19" spans="1:19" ht="18.75" x14ac:dyDescent="0.25">
      <c r="A19" s="16" t="s">
        <v>159</v>
      </c>
      <c r="C19" s="1" t="s">
        <v>149</v>
      </c>
      <c r="E19" s="24">
        <v>8279</v>
      </c>
      <c r="G19" s="24">
        <v>2211</v>
      </c>
      <c r="N19" s="24"/>
      <c r="O19" s="24">
        <v>18304869</v>
      </c>
      <c r="Q19" s="24">
        <v>-1018253</v>
      </c>
      <c r="S19" s="24">
        <v>17286616</v>
      </c>
    </row>
    <row r="20" spans="1:19" ht="18.75" x14ac:dyDescent="0.25">
      <c r="A20" s="16" t="s">
        <v>160</v>
      </c>
      <c r="C20" s="1" t="s">
        <v>161</v>
      </c>
      <c r="E20" s="24">
        <v>2000000</v>
      </c>
      <c r="G20" s="24">
        <v>11</v>
      </c>
      <c r="N20" s="24"/>
      <c r="O20" s="24">
        <v>22000000</v>
      </c>
      <c r="Q20" s="24">
        <v>0</v>
      </c>
      <c r="S20" s="24">
        <v>22000000</v>
      </c>
    </row>
    <row r="21" spans="1:19" ht="18.75" x14ac:dyDescent="0.25">
      <c r="A21" s="16" t="s">
        <v>28</v>
      </c>
      <c r="C21" s="1" t="s">
        <v>150</v>
      </c>
      <c r="E21" s="24">
        <v>5221301</v>
      </c>
      <c r="G21" s="24">
        <v>61</v>
      </c>
      <c r="N21" s="24"/>
      <c r="O21" s="24">
        <v>318499361</v>
      </c>
      <c r="Q21" s="24">
        <v>0</v>
      </c>
      <c r="S21" s="24">
        <v>318499361</v>
      </c>
    </row>
    <row r="22" spans="1:19" ht="37.5" x14ac:dyDescent="0.25">
      <c r="A22" s="16" t="s">
        <v>29</v>
      </c>
      <c r="C22" s="1" t="s">
        <v>162</v>
      </c>
      <c r="E22" s="24">
        <v>1500000</v>
      </c>
      <c r="G22" s="24">
        <v>420</v>
      </c>
      <c r="N22" s="24"/>
      <c r="O22" s="24">
        <v>630000000</v>
      </c>
      <c r="Q22" s="24">
        <v>0</v>
      </c>
      <c r="S22" s="24">
        <v>630000000</v>
      </c>
    </row>
    <row r="23" spans="1:19" ht="18.75" x14ac:dyDescent="0.25">
      <c r="A23" s="16" t="s">
        <v>32</v>
      </c>
      <c r="C23" s="1" t="s">
        <v>163</v>
      </c>
      <c r="E23" s="24">
        <v>8682057</v>
      </c>
      <c r="G23" s="24">
        <v>350</v>
      </c>
      <c r="N23" s="24"/>
      <c r="O23" s="24">
        <v>3038719950</v>
      </c>
      <c r="Q23" s="24">
        <v>0</v>
      </c>
      <c r="S23" s="24">
        <v>3038719950</v>
      </c>
    </row>
    <row r="24" spans="1:19" ht="18.75" x14ac:dyDescent="0.25">
      <c r="A24" s="16" t="s">
        <v>33</v>
      </c>
      <c r="C24" s="1" t="s">
        <v>151</v>
      </c>
      <c r="E24" s="24">
        <v>1528378</v>
      </c>
      <c r="G24" s="24">
        <v>530</v>
      </c>
      <c r="N24" s="24"/>
      <c r="O24" s="24">
        <v>810040340</v>
      </c>
      <c r="Q24" s="24">
        <v>-21075099</v>
      </c>
      <c r="S24" s="24">
        <v>788965241</v>
      </c>
    </row>
    <row r="25" spans="1:19" ht="37.5" x14ac:dyDescent="0.25">
      <c r="A25" s="16" t="s">
        <v>34</v>
      </c>
      <c r="C25" s="1" t="s">
        <v>164</v>
      </c>
      <c r="E25" s="24">
        <v>4600000</v>
      </c>
      <c r="G25" s="24">
        <v>188</v>
      </c>
      <c r="N25" s="24"/>
      <c r="O25" s="24">
        <v>864800000</v>
      </c>
      <c r="Q25" s="24">
        <v>0</v>
      </c>
      <c r="S25" s="24">
        <v>864800000</v>
      </c>
    </row>
    <row r="26" spans="1:19" ht="18.75" x14ac:dyDescent="0.25">
      <c r="A26" s="16" t="s">
        <v>36</v>
      </c>
      <c r="C26" s="1" t="s">
        <v>165</v>
      </c>
      <c r="E26" s="24">
        <v>5970000</v>
      </c>
      <c r="G26" s="24">
        <v>2350</v>
      </c>
      <c r="N26" s="24"/>
      <c r="O26" s="24">
        <v>14029500000</v>
      </c>
      <c r="Q26" s="24">
        <v>0</v>
      </c>
      <c r="S26" s="24">
        <v>14029500000</v>
      </c>
    </row>
    <row r="27" spans="1:19" ht="37.5" x14ac:dyDescent="0.25">
      <c r="A27" s="16" t="s">
        <v>166</v>
      </c>
      <c r="C27" s="1" t="s">
        <v>167</v>
      </c>
      <c r="E27" s="24">
        <v>344439</v>
      </c>
      <c r="G27" s="24">
        <v>4500</v>
      </c>
      <c r="N27" s="24"/>
      <c r="O27" s="24">
        <v>1549975500</v>
      </c>
      <c r="Q27" s="24">
        <v>0</v>
      </c>
      <c r="S27" s="24">
        <v>1549975500</v>
      </c>
    </row>
    <row r="28" spans="1:19" ht="18.75" x14ac:dyDescent="0.25">
      <c r="A28" s="16" t="s">
        <v>38</v>
      </c>
      <c r="C28" s="1" t="s">
        <v>168</v>
      </c>
      <c r="E28" s="24">
        <v>831000</v>
      </c>
      <c r="G28" s="24">
        <v>2700</v>
      </c>
      <c r="N28" s="24"/>
      <c r="O28" s="24">
        <v>2243700000</v>
      </c>
      <c r="Q28" s="24">
        <v>0</v>
      </c>
      <c r="S28" s="24">
        <v>2243700000</v>
      </c>
    </row>
    <row r="29" spans="1:19" ht="18.75" x14ac:dyDescent="0.25">
      <c r="A29" s="16" t="s">
        <v>39</v>
      </c>
      <c r="C29" s="1" t="s">
        <v>169</v>
      </c>
      <c r="E29" s="24">
        <v>984976</v>
      </c>
      <c r="G29" s="24">
        <v>2395</v>
      </c>
      <c r="I29" s="24">
        <v>2359017520</v>
      </c>
      <c r="K29" s="24">
        <v>-318635068</v>
      </c>
      <c r="M29" s="24">
        <v>2040382452</v>
      </c>
      <c r="O29" s="24">
        <v>2359017520</v>
      </c>
      <c r="Q29" s="24">
        <v>-318635068</v>
      </c>
      <c r="S29" s="24">
        <v>2040382452</v>
      </c>
    </row>
    <row r="30" spans="1:19" ht="37.5" x14ac:dyDescent="0.25">
      <c r="A30" s="16" t="s">
        <v>41</v>
      </c>
      <c r="C30" s="1" t="s">
        <v>170</v>
      </c>
      <c r="E30" s="24">
        <v>500000</v>
      </c>
      <c r="G30" s="24">
        <v>4200</v>
      </c>
      <c r="N30" s="24"/>
      <c r="O30" s="24">
        <v>2100000000</v>
      </c>
      <c r="Q30" s="24">
        <v>0</v>
      </c>
      <c r="S30" s="24">
        <v>2100000000</v>
      </c>
    </row>
    <row r="31" spans="1:19" ht="18.75" x14ac:dyDescent="0.25">
      <c r="A31" s="16" t="s">
        <v>171</v>
      </c>
      <c r="C31" s="1" t="s">
        <v>172</v>
      </c>
      <c r="E31" s="24">
        <v>3778</v>
      </c>
      <c r="G31" s="24">
        <v>1180</v>
      </c>
      <c r="N31" s="24"/>
      <c r="O31" s="24">
        <v>4458040</v>
      </c>
      <c r="Q31" s="24">
        <v>0</v>
      </c>
      <c r="S31" s="24">
        <v>4458040</v>
      </c>
    </row>
    <row r="32" spans="1:19" ht="37.5" x14ac:dyDescent="0.25">
      <c r="A32" s="16" t="s">
        <v>42</v>
      </c>
      <c r="C32" s="1" t="s">
        <v>173</v>
      </c>
      <c r="E32" s="24">
        <v>1100000</v>
      </c>
      <c r="G32" s="24">
        <v>150</v>
      </c>
      <c r="N32" s="24"/>
      <c r="O32" s="24">
        <v>165000000</v>
      </c>
      <c r="Q32" s="24">
        <v>0</v>
      </c>
      <c r="S32" s="24">
        <v>165000000</v>
      </c>
    </row>
    <row r="33" spans="1:19" ht="37.5" x14ac:dyDescent="0.25">
      <c r="A33" s="16" t="s">
        <v>43</v>
      </c>
      <c r="C33" s="1" t="s">
        <v>174</v>
      </c>
      <c r="E33" s="24">
        <v>3015000</v>
      </c>
      <c r="G33" s="24">
        <v>600</v>
      </c>
      <c r="N33" s="24"/>
      <c r="O33" s="24">
        <v>1809000000</v>
      </c>
      <c r="Q33" s="24">
        <v>0</v>
      </c>
      <c r="S33" s="24">
        <v>1809000000</v>
      </c>
    </row>
    <row r="34" spans="1:19" ht="37.5" x14ac:dyDescent="0.25">
      <c r="A34" s="16" t="s">
        <v>44</v>
      </c>
      <c r="C34" s="1" t="s">
        <v>175</v>
      </c>
      <c r="E34" s="24">
        <v>2222222</v>
      </c>
      <c r="G34" s="24">
        <v>200</v>
      </c>
      <c r="N34" s="24"/>
      <c r="O34" s="24">
        <v>444444400</v>
      </c>
      <c r="Q34" s="24">
        <v>0</v>
      </c>
      <c r="S34" s="24">
        <v>444444400</v>
      </c>
    </row>
    <row r="35" spans="1:19" ht="18.75" x14ac:dyDescent="0.25">
      <c r="A35" s="16" t="s">
        <v>176</v>
      </c>
      <c r="C35" s="1" t="s">
        <v>150</v>
      </c>
      <c r="E35" s="24">
        <v>225581</v>
      </c>
      <c r="G35" s="24">
        <v>4327</v>
      </c>
      <c r="N35" s="24"/>
      <c r="O35" s="24">
        <v>976088987</v>
      </c>
      <c r="Q35" s="24">
        <v>0</v>
      </c>
      <c r="S35" s="24">
        <v>976088987</v>
      </c>
    </row>
    <row r="36" spans="1:19" ht="37.5" x14ac:dyDescent="0.25">
      <c r="A36" s="16" t="s">
        <v>45</v>
      </c>
      <c r="C36" s="1" t="s">
        <v>177</v>
      </c>
      <c r="E36" s="24">
        <v>21292996</v>
      </c>
      <c r="G36" s="24">
        <v>110</v>
      </c>
      <c r="N36" s="24"/>
      <c r="O36" s="24">
        <v>2342229560</v>
      </c>
      <c r="Q36" s="24">
        <v>0</v>
      </c>
      <c r="S36" s="24">
        <v>2342229560</v>
      </c>
    </row>
    <row r="37" spans="1:19" ht="37.5" x14ac:dyDescent="0.25">
      <c r="A37" s="16" t="s">
        <v>46</v>
      </c>
      <c r="C37" s="1" t="s">
        <v>178</v>
      </c>
      <c r="E37" s="24">
        <v>2900000</v>
      </c>
      <c r="G37" s="24">
        <v>700</v>
      </c>
      <c r="N37" s="24"/>
      <c r="O37" s="24">
        <v>2030000000</v>
      </c>
      <c r="Q37" s="24">
        <v>0</v>
      </c>
      <c r="S37" s="24">
        <v>2030000000</v>
      </c>
    </row>
    <row r="38" spans="1:19" ht="18.75" x14ac:dyDescent="0.25">
      <c r="A38" s="16" t="s">
        <v>47</v>
      </c>
      <c r="C38" s="1" t="s">
        <v>179</v>
      </c>
      <c r="E38" s="24">
        <v>2536000</v>
      </c>
      <c r="G38" s="24">
        <v>550</v>
      </c>
      <c r="N38" s="24"/>
      <c r="O38" s="24">
        <v>1394800000</v>
      </c>
      <c r="Q38" s="24">
        <v>-65551958</v>
      </c>
      <c r="S38" s="24">
        <v>1329248042</v>
      </c>
    </row>
    <row r="39" spans="1:19" ht="18.75" x14ac:dyDescent="0.25">
      <c r="A39" s="16" t="s">
        <v>180</v>
      </c>
      <c r="C39" s="1" t="s">
        <v>175</v>
      </c>
      <c r="E39" s="24">
        <v>633663</v>
      </c>
      <c r="G39" s="24">
        <v>750</v>
      </c>
      <c r="N39" s="24"/>
      <c r="O39" s="24">
        <v>475247250</v>
      </c>
      <c r="Q39" s="24">
        <v>0</v>
      </c>
      <c r="S39" s="24">
        <v>475247250</v>
      </c>
    </row>
    <row r="40" spans="1:19" ht="18.75" x14ac:dyDescent="0.25">
      <c r="A40" s="16" t="s">
        <v>181</v>
      </c>
      <c r="C40" s="1" t="s">
        <v>182</v>
      </c>
      <c r="E40" s="24">
        <v>600000</v>
      </c>
      <c r="G40" s="24">
        <v>1256</v>
      </c>
      <c r="N40" s="24"/>
      <c r="O40" s="24">
        <v>753600000</v>
      </c>
      <c r="Q40" s="24">
        <v>0</v>
      </c>
      <c r="S40" s="24">
        <v>753600000</v>
      </c>
    </row>
    <row r="41" spans="1:19" ht="18.75" x14ac:dyDescent="0.25">
      <c r="A41" s="16" t="s">
        <v>183</v>
      </c>
      <c r="C41" s="1" t="s">
        <v>184</v>
      </c>
      <c r="E41" s="24">
        <v>394653</v>
      </c>
      <c r="G41" s="24">
        <v>550</v>
      </c>
      <c r="N41" s="24"/>
      <c r="O41" s="24">
        <v>217059150</v>
      </c>
      <c r="Q41" s="24">
        <v>0</v>
      </c>
      <c r="S41" s="24">
        <v>217059150</v>
      </c>
    </row>
    <row r="42" spans="1:19" ht="18.75" x14ac:dyDescent="0.25">
      <c r="A42" s="16" t="s">
        <v>49</v>
      </c>
      <c r="C42" s="1" t="s">
        <v>151</v>
      </c>
      <c r="E42" s="24">
        <v>2856444</v>
      </c>
      <c r="G42" s="24">
        <v>690</v>
      </c>
      <c r="N42" s="24"/>
      <c r="O42" s="24">
        <v>1970946360</v>
      </c>
      <c r="Q42" s="24">
        <v>0</v>
      </c>
      <c r="S42" s="24">
        <v>1970946360</v>
      </c>
    </row>
    <row r="43" spans="1:19" ht="18.75" x14ac:dyDescent="0.25">
      <c r="A43" s="16" t="s">
        <v>50</v>
      </c>
      <c r="C43" s="1" t="s">
        <v>149</v>
      </c>
      <c r="E43" s="24">
        <v>34769288</v>
      </c>
      <c r="G43" s="24">
        <v>500</v>
      </c>
      <c r="N43" s="24"/>
      <c r="O43" s="24">
        <v>17384644000</v>
      </c>
      <c r="Q43" s="24">
        <v>0</v>
      </c>
      <c r="S43" s="24">
        <v>17384644000</v>
      </c>
    </row>
    <row r="44" spans="1:19" ht="18.75" x14ac:dyDescent="0.25">
      <c r="A44" s="16" t="s">
        <v>51</v>
      </c>
      <c r="C44" s="1" t="s">
        <v>161</v>
      </c>
      <c r="E44" s="24">
        <v>164000</v>
      </c>
      <c r="G44" s="24">
        <v>6200</v>
      </c>
      <c r="N44" s="24"/>
      <c r="O44" s="24">
        <v>1016800000</v>
      </c>
      <c r="Q44" s="24">
        <v>0</v>
      </c>
      <c r="S44" s="24">
        <v>1016800000</v>
      </c>
    </row>
    <row r="45" spans="1:19" ht="18.75" x14ac:dyDescent="0.25">
      <c r="A45" s="16" t="s">
        <v>53</v>
      </c>
      <c r="C45" s="1" t="s">
        <v>185</v>
      </c>
      <c r="E45" s="24">
        <v>9812137</v>
      </c>
      <c r="G45" s="24">
        <v>300</v>
      </c>
      <c r="N45" s="24"/>
      <c r="O45" s="24">
        <v>2943641100</v>
      </c>
      <c r="Q45" s="24">
        <v>-359326003</v>
      </c>
      <c r="S45" s="24">
        <v>2584315097</v>
      </c>
    </row>
    <row r="46" spans="1:19" ht="18.75" x14ac:dyDescent="0.25">
      <c r="A46" s="16" t="s">
        <v>57</v>
      </c>
      <c r="C46" s="1" t="s">
        <v>179</v>
      </c>
      <c r="E46" s="24">
        <v>1300000</v>
      </c>
      <c r="G46" s="24">
        <v>11</v>
      </c>
      <c r="N46" s="24"/>
      <c r="O46" s="24">
        <v>14300000</v>
      </c>
      <c r="Q46" s="24">
        <v>0</v>
      </c>
      <c r="S46" s="24">
        <v>14300000</v>
      </c>
    </row>
    <row r="47" spans="1:19" ht="18.75" x14ac:dyDescent="0.25">
      <c r="A47" s="16" t="s">
        <v>58</v>
      </c>
      <c r="C47" s="1" t="s">
        <v>161</v>
      </c>
      <c r="E47" s="24">
        <v>28265468</v>
      </c>
      <c r="G47" s="24">
        <v>480</v>
      </c>
      <c r="N47" s="24"/>
      <c r="O47" s="24">
        <v>13567424640</v>
      </c>
      <c r="Q47" s="24">
        <v>0</v>
      </c>
      <c r="S47" s="24">
        <v>13567424640</v>
      </c>
    </row>
    <row r="48" spans="1:19" ht="18.75" x14ac:dyDescent="0.25">
      <c r="A48" s="16" t="s">
        <v>59</v>
      </c>
      <c r="C48" s="1" t="s">
        <v>186</v>
      </c>
      <c r="E48" s="24">
        <v>7541555</v>
      </c>
      <c r="G48" s="24">
        <v>350</v>
      </c>
      <c r="N48" s="24"/>
      <c r="O48" s="24">
        <v>2639544250</v>
      </c>
      <c r="Q48" s="24">
        <v>-46361520</v>
      </c>
      <c r="S48" s="24">
        <v>2593182730</v>
      </c>
    </row>
    <row r="49" spans="1:19" ht="18.75" x14ac:dyDescent="0.25">
      <c r="A49" s="16" t="s">
        <v>60</v>
      </c>
      <c r="C49" s="1" t="s">
        <v>187</v>
      </c>
      <c r="E49" s="24">
        <v>20042105</v>
      </c>
      <c r="G49" s="24">
        <v>900</v>
      </c>
      <c r="N49" s="24"/>
      <c r="O49" s="24">
        <v>18037894500</v>
      </c>
      <c r="Q49" s="24">
        <v>0</v>
      </c>
      <c r="S49" s="24">
        <v>18037894500</v>
      </c>
    </row>
    <row r="50" spans="1:19" ht="18.75" x14ac:dyDescent="0.25">
      <c r="A50" s="16" t="s">
        <v>61</v>
      </c>
      <c r="C50" s="1" t="s">
        <v>175</v>
      </c>
      <c r="E50" s="24">
        <v>5650000</v>
      </c>
      <c r="G50" s="24">
        <v>2000</v>
      </c>
      <c r="N50" s="24"/>
      <c r="O50" s="24">
        <v>11300000000</v>
      </c>
      <c r="Q50" s="24">
        <v>0</v>
      </c>
      <c r="S50" s="24">
        <v>11300000000</v>
      </c>
    </row>
    <row r="51" spans="1:19" ht="18.75" x14ac:dyDescent="0.25">
      <c r="A51" s="16" t="s">
        <v>62</v>
      </c>
      <c r="C51" s="1" t="s">
        <v>167</v>
      </c>
      <c r="E51" s="24">
        <v>10800000</v>
      </c>
      <c r="G51" s="24">
        <v>600</v>
      </c>
      <c r="N51" s="24"/>
      <c r="O51" s="24">
        <v>6480000000</v>
      </c>
      <c r="Q51" s="24">
        <v>0</v>
      </c>
      <c r="S51" s="24">
        <v>6480000000</v>
      </c>
    </row>
    <row r="52" spans="1:19" ht="18.75" x14ac:dyDescent="0.25">
      <c r="A52" s="16" t="s">
        <v>188</v>
      </c>
      <c r="C52" s="1" t="s">
        <v>189</v>
      </c>
      <c r="E52" s="24">
        <v>1200000</v>
      </c>
      <c r="G52" s="24">
        <v>11</v>
      </c>
      <c r="N52" s="24"/>
      <c r="O52" s="24">
        <v>13200000</v>
      </c>
      <c r="Q52" s="24">
        <v>0</v>
      </c>
      <c r="S52" s="24">
        <v>13200000</v>
      </c>
    </row>
    <row r="53" spans="1:19" ht="18.75" x14ac:dyDescent="0.25">
      <c r="A53" s="16" t="s">
        <v>63</v>
      </c>
      <c r="C53" s="1" t="s">
        <v>149</v>
      </c>
      <c r="E53" s="24">
        <v>3725173</v>
      </c>
      <c r="G53" s="24">
        <v>180</v>
      </c>
      <c r="N53" s="24"/>
      <c r="O53" s="24">
        <v>670531140</v>
      </c>
      <c r="Q53" s="24">
        <v>-36890063</v>
      </c>
      <c r="S53" s="24">
        <v>633641077</v>
      </c>
    </row>
    <row r="54" spans="1:19" ht="18.75" x14ac:dyDescent="0.25">
      <c r="A54" s="16" t="s">
        <v>64</v>
      </c>
      <c r="C54" s="1" t="s">
        <v>150</v>
      </c>
      <c r="E54" s="24">
        <v>447572</v>
      </c>
      <c r="G54" s="24">
        <v>7569</v>
      </c>
      <c r="N54" s="24"/>
      <c r="O54" s="24">
        <v>3387672468</v>
      </c>
      <c r="Q54" s="24">
        <v>-157103034</v>
      </c>
      <c r="S54" s="24">
        <v>3230569434</v>
      </c>
    </row>
    <row r="55" spans="1:19" ht="18.75" x14ac:dyDescent="0.25">
      <c r="A55" s="16" t="s">
        <v>66</v>
      </c>
      <c r="C55" s="1" t="s">
        <v>174</v>
      </c>
      <c r="E55" s="24">
        <v>276932</v>
      </c>
      <c r="G55" s="24">
        <v>500</v>
      </c>
      <c r="N55" s="24"/>
      <c r="O55" s="24">
        <v>138466000</v>
      </c>
      <c r="Q55" s="24">
        <v>0</v>
      </c>
      <c r="S55" s="24">
        <v>138466000</v>
      </c>
    </row>
    <row r="56" spans="1:19" ht="18.75" x14ac:dyDescent="0.25">
      <c r="A56" s="16" t="s">
        <v>67</v>
      </c>
      <c r="C56" s="1" t="s">
        <v>190</v>
      </c>
      <c r="E56" s="24">
        <v>1897609</v>
      </c>
      <c r="G56" s="24">
        <v>1300</v>
      </c>
      <c r="N56" s="24"/>
      <c r="O56" s="24">
        <v>2466891700</v>
      </c>
      <c r="Q56" s="24">
        <v>0</v>
      </c>
      <c r="S56" s="24">
        <v>2466891700</v>
      </c>
    </row>
    <row r="57" spans="1:19" ht="18.75" x14ac:dyDescent="0.25">
      <c r="A57" s="16" t="s">
        <v>191</v>
      </c>
      <c r="C57" s="1" t="s">
        <v>162</v>
      </c>
      <c r="E57" s="24">
        <v>125000</v>
      </c>
      <c r="G57" s="24">
        <v>4500</v>
      </c>
      <c r="N57" s="24"/>
      <c r="O57" s="24">
        <v>562500000</v>
      </c>
      <c r="Q57" s="24">
        <v>0</v>
      </c>
      <c r="S57" s="24">
        <v>562500000</v>
      </c>
    </row>
    <row r="58" spans="1:19" ht="18.75" x14ac:dyDescent="0.25">
      <c r="A58" s="16" t="s">
        <v>68</v>
      </c>
      <c r="C58" s="1" t="s">
        <v>192</v>
      </c>
      <c r="E58" s="24">
        <v>1099665</v>
      </c>
      <c r="G58" s="24">
        <v>13200</v>
      </c>
      <c r="N58" s="24"/>
      <c r="O58" s="24">
        <v>14515578000</v>
      </c>
      <c r="Q58" s="24">
        <v>0</v>
      </c>
      <c r="S58" s="24">
        <v>14515578000</v>
      </c>
    </row>
    <row r="59" spans="1:19" ht="18.75" x14ac:dyDescent="0.25">
      <c r="A59" s="16" t="s">
        <v>70</v>
      </c>
      <c r="C59" s="1" t="s">
        <v>193</v>
      </c>
      <c r="E59" s="24">
        <v>914746</v>
      </c>
      <c r="G59" s="24">
        <v>2740</v>
      </c>
      <c r="N59" s="24"/>
      <c r="O59" s="24">
        <v>2506404040</v>
      </c>
      <c r="Q59" s="24">
        <v>0</v>
      </c>
      <c r="S59" s="24">
        <v>2506404040</v>
      </c>
    </row>
    <row r="60" spans="1:19" ht="18.75" x14ac:dyDescent="0.25">
      <c r="A60" s="16" t="s">
        <v>71</v>
      </c>
      <c r="C60" s="1" t="s">
        <v>194</v>
      </c>
      <c r="E60" s="24">
        <v>3314899</v>
      </c>
      <c r="G60" s="24">
        <v>1200</v>
      </c>
      <c r="N60" s="24"/>
      <c r="O60" s="24">
        <v>3977878800</v>
      </c>
      <c r="Q60" s="24">
        <v>-69599494</v>
      </c>
      <c r="S60" s="24">
        <v>3908279306</v>
      </c>
    </row>
    <row r="61" spans="1:19" ht="37.5" x14ac:dyDescent="0.25">
      <c r="A61" s="16" t="s">
        <v>72</v>
      </c>
      <c r="C61" s="1" t="s">
        <v>186</v>
      </c>
      <c r="E61" s="24">
        <v>8502170</v>
      </c>
      <c r="G61" s="24">
        <v>50</v>
      </c>
      <c r="N61" s="24"/>
      <c r="O61" s="24">
        <v>425108500</v>
      </c>
      <c r="Q61" s="24">
        <v>0</v>
      </c>
      <c r="S61" s="24">
        <v>425108500</v>
      </c>
    </row>
    <row r="62" spans="1:19" ht="37.5" x14ac:dyDescent="0.25">
      <c r="A62" s="16" t="s">
        <v>195</v>
      </c>
      <c r="C62" s="1" t="s">
        <v>196</v>
      </c>
      <c r="E62" s="24">
        <v>1367223</v>
      </c>
      <c r="G62" s="24">
        <v>700</v>
      </c>
      <c r="N62" s="24"/>
      <c r="O62" s="24">
        <v>957056100</v>
      </c>
      <c r="Q62" s="24">
        <v>0</v>
      </c>
      <c r="S62" s="24">
        <v>957056100</v>
      </c>
    </row>
    <row r="63" spans="1:19" ht="18.75" x14ac:dyDescent="0.25">
      <c r="A63" s="16" t="s">
        <v>74</v>
      </c>
      <c r="C63" s="1" t="s">
        <v>174</v>
      </c>
      <c r="E63" s="24">
        <v>4679563</v>
      </c>
      <c r="G63" s="24">
        <v>2200</v>
      </c>
      <c r="N63" s="24"/>
      <c r="O63" s="24">
        <v>10295038600</v>
      </c>
      <c r="Q63" s="24">
        <v>0</v>
      </c>
      <c r="S63" s="24">
        <v>10295038600</v>
      </c>
    </row>
    <row r="64" spans="1:19" ht="18.75" x14ac:dyDescent="0.25">
      <c r="A64" s="19" t="s">
        <v>75</v>
      </c>
      <c r="I64" s="25">
        <f>SUM(I9:$I$63)</f>
        <v>2359017520</v>
      </c>
      <c r="K64" s="25">
        <f>SUM(K9:$K$63)</f>
        <v>-318635068</v>
      </c>
      <c r="M64" s="25">
        <f>SUM(M9:$M$63)</f>
        <v>2040382452</v>
      </c>
      <c r="O64" s="25">
        <f>SUM(O9:$O$63)</f>
        <v>173177254187</v>
      </c>
      <c r="Q64" s="25">
        <f>SUM(Q9:$Q$63)</f>
        <v>-1075560492</v>
      </c>
      <c r="S64" s="25">
        <f>SUM(S9:$S$63)</f>
        <v>172101693695</v>
      </c>
    </row>
    <row r="65" spans="9:19" ht="18.75" x14ac:dyDescent="0.25">
      <c r="I65" s="26"/>
      <c r="K65" s="26"/>
      <c r="M65" s="26"/>
      <c r="O65" s="26"/>
      <c r="Q65" s="26"/>
      <c r="S65" s="26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Pouria Yasini</cp:lastModifiedBy>
  <dcterms:created xsi:type="dcterms:W3CDTF">2023-12-26T07:58:47Z</dcterms:created>
  <dcterms:modified xsi:type="dcterms:W3CDTF">2023-12-26T08:10:32Z</dcterms:modified>
</cp:coreProperties>
</file>