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.yasini\Desktop\"/>
    </mc:Choice>
  </mc:AlternateContent>
  <xr:revisionPtr revIDLastSave="0" documentId="13_ncr:1_{F4483DC6-88FA-49F9-8AFE-08AB38247F28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0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</sheets>
  <calcPr calcId="191029"/>
</workbook>
</file>

<file path=xl/calcChain.xml><?xml version="1.0" encoding="utf-8"?>
<calcChain xmlns="http://schemas.openxmlformats.org/spreadsheetml/2006/main">
  <c r="K9" i="15" l="1"/>
  <c r="K10" i="15" s="1"/>
  <c r="E10" i="16"/>
  <c r="C10" i="16"/>
  <c r="I10" i="15"/>
  <c r="G10" i="15"/>
  <c r="E10" i="15"/>
  <c r="G9" i="15"/>
  <c r="Q9" i="14"/>
  <c r="O9" i="14"/>
  <c r="M9" i="14"/>
  <c r="K9" i="14"/>
  <c r="I9" i="14"/>
  <c r="G9" i="14"/>
  <c r="E9" i="14"/>
  <c r="C9" i="14"/>
  <c r="U109" i="13"/>
  <c r="S109" i="13"/>
  <c r="Q109" i="13"/>
  <c r="O109" i="13"/>
  <c r="M109" i="13"/>
  <c r="K109" i="13"/>
  <c r="I109" i="13"/>
  <c r="G109" i="13"/>
  <c r="E109" i="13"/>
  <c r="C109" i="13"/>
  <c r="Q67" i="12"/>
  <c r="O67" i="12"/>
  <c r="M67" i="12"/>
  <c r="K67" i="12"/>
  <c r="I67" i="12"/>
  <c r="G67" i="12"/>
  <c r="E67" i="12"/>
  <c r="C67" i="12"/>
  <c r="Q77" i="11"/>
  <c r="O77" i="11"/>
  <c r="M77" i="11"/>
  <c r="K77" i="11"/>
  <c r="I77" i="11"/>
  <c r="G77" i="11"/>
  <c r="E77" i="11"/>
  <c r="C77" i="11"/>
  <c r="S10" i="10"/>
  <c r="Q10" i="10"/>
  <c r="O10" i="10"/>
  <c r="M10" i="10"/>
  <c r="K10" i="10"/>
  <c r="I10" i="10"/>
  <c r="S65" i="9"/>
  <c r="Q65" i="9"/>
  <c r="O65" i="9"/>
  <c r="M65" i="9"/>
  <c r="K65" i="9"/>
  <c r="I65" i="9"/>
  <c r="E12" i="8"/>
  <c r="I11" i="8"/>
  <c r="G11" i="8"/>
  <c r="I10" i="8"/>
  <c r="G10" i="8"/>
  <c r="I9" i="8"/>
  <c r="G9" i="8"/>
  <c r="I8" i="8"/>
  <c r="I12" i="8" s="1"/>
  <c r="G8" i="8"/>
  <c r="G12" i="8" s="1"/>
  <c r="AC10" i="7"/>
  <c r="AA10" i="7"/>
  <c r="Y10" i="7"/>
  <c r="W10" i="7"/>
  <c r="U10" i="7"/>
  <c r="T10" i="7"/>
  <c r="R10" i="7"/>
  <c r="Q10" i="7"/>
  <c r="O10" i="7"/>
  <c r="M10" i="7"/>
  <c r="K10" i="7"/>
  <c r="S13" i="6"/>
  <c r="Q13" i="6"/>
  <c r="O13" i="6"/>
  <c r="M13" i="6"/>
  <c r="K13" i="6"/>
  <c r="K10" i="5"/>
  <c r="AI10" i="4"/>
  <c r="AG10" i="4"/>
  <c r="AE10" i="4"/>
  <c r="AC10" i="4"/>
  <c r="AA10" i="4"/>
  <c r="Y10" i="4"/>
  <c r="X10" i="4"/>
  <c r="V10" i="4"/>
  <c r="U10" i="4"/>
  <c r="S10" i="4"/>
  <c r="Q10" i="4"/>
  <c r="O10" i="4"/>
  <c r="Q9" i="3"/>
  <c r="M9" i="3"/>
  <c r="K9" i="3"/>
  <c r="I9" i="3"/>
  <c r="E9" i="3"/>
  <c r="C9" i="3"/>
  <c r="W67" i="2"/>
  <c r="U67" i="2"/>
  <c r="S67" i="2"/>
  <c r="Q67" i="2"/>
  <c r="O67" i="2"/>
  <c r="M67" i="2"/>
  <c r="L67" i="2"/>
  <c r="J67" i="2"/>
  <c r="I67" i="2"/>
  <c r="G67" i="2"/>
  <c r="E67" i="2"/>
  <c r="C67" i="2"/>
</calcChain>
</file>

<file path=xl/sharedStrings.xml><?xml version="1.0" encoding="utf-8"?>
<sst xmlns="http://schemas.openxmlformats.org/spreadsheetml/2006/main" count="697" uniqueCount="270">
  <si>
    <t>‫صندوق سرمايه ‌گذاري مشترك بورسيران</t>
  </si>
  <si>
    <t>‫صورت وضعیت پورتفوی</t>
  </si>
  <si>
    <t>‫برای ماه منتهی به 1402/10/30</t>
  </si>
  <si>
    <t>‫1- سرمایه گذاری ها</t>
  </si>
  <si>
    <t>‫1-1- سرمایه گذاری در سهام و حق تقدم سهام</t>
  </si>
  <si>
    <t>‫1402/09/30</t>
  </si>
  <si>
    <t>‫تغییرات طی دوره</t>
  </si>
  <si>
    <t>‫1402/10/30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</si>
  <si>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</si>
  <si>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</si>
  <si>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</si>
  <si>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</si>
  <si>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</si>
  <si>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</si>
  <si>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</si>
  <si>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</si>
  <si>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</si>
  <si>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‫اقتصاد نوين</t>
  </si>
  <si>
    <t>‫انتقال داده هاي آسياتك</t>
  </si>
  <si>
    <t>‫ايران تاير</t>
  </si>
  <si>
    <t>‫ايران خودرو</t>
  </si>
  <si>
    <t>‫ايران خودرو ديزل</t>
  </si>
  <si>
    <t>‫بانك خاورميانه</t>
  </si>
  <si>
    <t>‫بانك ملت</t>
  </si>
  <si>
    <t>‫بيمه آسيا</t>
  </si>
  <si>
    <t>‫بیمه کوثر</t>
  </si>
  <si>
    <t>‫حمل و نقل بین المللی خلیج فارس</t>
  </si>
  <si>
    <t>‫دارويي‌ رازك‌</t>
  </si>
  <si>
    <t>‫زامياد</t>
  </si>
  <si>
    <t>‫س. الماس حكمت ايرانيان</t>
  </si>
  <si>
    <t>‫سايپا</t>
  </si>
  <si>
    <t>‫سبحان_دارو</t>
  </si>
  <si>
    <t>‫سرمايه سبحان</t>
  </si>
  <si>
    <t>‫سرمايه گذاري البرز</t>
  </si>
  <si>
    <t>‫سرمايه گذاري تامين اجتماعي</t>
  </si>
  <si>
    <t>‫سرمايه گذاري سپه</t>
  </si>
  <si>
    <t>‫سرمايه گذاري غدير</t>
  </si>
  <si>
    <t>‫سيمان آبيك</t>
  </si>
  <si>
    <t>‫سيمان اردستان</t>
  </si>
  <si>
    <t>‫سيمان سپاهان</t>
  </si>
  <si>
    <t>‫سيمان فارس</t>
  </si>
  <si>
    <t>‫سيمان فارس و خوزستان</t>
  </si>
  <si>
    <t>‫شرکت سرمایه گذاری خوارزمی</t>
  </si>
  <si>
    <t>‫ص. معدني كيمياي زنجان گستران</t>
  </si>
  <si>
    <t>‫صنايع شيميايي كيمياگران امروز</t>
  </si>
  <si>
    <t>‫صنايع ماشين هاي اداري ايران</t>
  </si>
  <si>
    <t>‫صنايع پتروشيمي خليج فارس</t>
  </si>
  <si>
    <t>‫صنعتي بارز</t>
  </si>
  <si>
    <t>‫غلتك سازان سپاهان</t>
  </si>
  <si>
    <t>‫فولاد كاوه</t>
  </si>
  <si>
    <t>‫فولاد مباركه</t>
  </si>
  <si>
    <t>‫قند اصفهان</t>
  </si>
  <si>
    <t>‫قند قزوين</t>
  </si>
  <si>
    <t>‫قند مرودشت</t>
  </si>
  <si>
    <t>‫كربن</t>
  </si>
  <si>
    <t>‫كشاورزي و دامپروري فجر اصفهان</t>
  </si>
  <si>
    <t>‫كوير تاير</t>
  </si>
  <si>
    <t>‫ملي مس</t>
  </si>
  <si>
    <t>‫مپنا</t>
  </si>
  <si>
    <t>‫نفت اصفهان</t>
  </si>
  <si>
    <t>‫نفت بندر عباس</t>
  </si>
  <si>
    <t>‫نفت تهران</t>
  </si>
  <si>
    <t>‫پارس توشه</t>
  </si>
  <si>
    <t>‫پارس دارو</t>
  </si>
  <si>
    <t>‫پارس فولاد سبزوار</t>
  </si>
  <si>
    <t>‫پتروشيمي تندگويان</t>
  </si>
  <si>
    <t>‫پتروشيمي نوري</t>
  </si>
  <si>
    <t>‫پتروشيمی پردیس</t>
  </si>
  <si>
    <t>‫پتروشیمی تامین</t>
  </si>
  <si>
    <t>‫پخش البرز</t>
  </si>
  <si>
    <t>‫گ.س.وت.ص.پتروشيمي خليج فارس</t>
  </si>
  <si>
    <t>‫گروه توسعه مالي مهر آيندگان - (نماد قدیمی حذف شده)</t>
  </si>
  <si>
    <t>‫گروه توسعه ملي ايران</t>
  </si>
  <si>
    <t>‫جمع</t>
  </si>
  <si>
    <t>‫اطلاعات آماری مرتبط با اوراق اختیار فروش تبعی خریداری شده توسط صندوق سرمایه گذاری: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</si>
  <si>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</si>
  <si>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</si>
  <si>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</si>
  <si>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</si>
  <si>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</si>
  <si>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</si>
  <si>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</si>
  <si>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</si>
  <si>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</si>
  <si>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</si>
  <si>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</si>
  <si>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</si>
  <si>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</si>
  <si>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</si>
  <si>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</si>
  <si>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</si>
  <si>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</si>
  <si>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</si>
  <si>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</si>
  <si>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</si>
  <si>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</si>
  <si>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</si>
  <si>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</si>
  <si>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</si>
  <si>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</si>
  <si>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</si>
  <si>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</si>
  <si>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</si>
  <si>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</si>
  <si>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</si>
  <si>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</si>
  <si>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</si>
  <si>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خاورميانه</t>
  </si>
  <si>
    <t>‫1007/11/040/707073255</t>
  </si>
  <si>
    <t>‫جاري</t>
  </si>
  <si>
    <t>‫1398/11/23</t>
  </si>
  <si>
    <t>‫0</t>
  </si>
  <si>
    <t>‫سپرده بانکی نزد بانک شهر</t>
  </si>
  <si>
    <t>‫7001000291863</t>
  </si>
  <si>
    <t>‫کوتاه مدت</t>
  </si>
  <si>
    <t>‫1400/01/23</t>
  </si>
  <si>
    <t>‫سپرده بانکی نزد بانک ملت</t>
  </si>
  <si>
    <t>‫94/15585306</t>
  </si>
  <si>
    <t>‫1388/04/09</t>
  </si>
  <si>
    <t>‫9511009755</t>
  </si>
  <si>
    <t>‫1400/12/09</t>
  </si>
  <si>
    <t>‫4-1- سرمایه گذاری در گواهی سپرده بانکی</t>
  </si>
  <si>
    <t>‫گواهی سپرده بانکی</t>
  </si>
  <si>
    <t>‫نرخ شکست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</si>
  <si>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</si>
  <si>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</si>
  <si>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</si>
  <si>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</si>
  <si>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</si>
  <si>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</si>
  <si>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</si>
  <si>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</si>
  <si>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</si>
  <si>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</si>
  <si>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</si>
  <si>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</si>
  <si>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</si>
  <si>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</si>
  <si>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</si>
  <si>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</si>
  <si>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</si>
  <si>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</si>
  <si>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</si>
  <si>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</si>
  <si>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</si>
  <si>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</si>
  <si>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</si>
  <si>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‫1402/04/29</t>
  </si>
  <si>
    <t>‫1402/04/14</t>
  </si>
  <si>
    <t>‫بانك صادرات</t>
  </si>
  <si>
    <t>‫1402/03/31</t>
  </si>
  <si>
    <t>‫1402/04/26</t>
  </si>
  <si>
    <t>‫تامين سرمايه بانك ملت</t>
  </si>
  <si>
    <t>‫1402/01/09</t>
  </si>
  <si>
    <t>‫تامين سرمايه كيميا</t>
  </si>
  <si>
    <t>‫1402/03/08</t>
  </si>
  <si>
    <t>‫داروسازي دانا</t>
  </si>
  <si>
    <t>‫1402/02/07</t>
  </si>
  <si>
    <t>‫داروسازي كاسپين</t>
  </si>
  <si>
    <t>‫ريل گردش ايرانيان</t>
  </si>
  <si>
    <t>‫1402/04/31</t>
  </si>
  <si>
    <t>‫1402/04/17</t>
  </si>
  <si>
    <t>‫1402/07/17</t>
  </si>
  <si>
    <t>‫1402/07/29</t>
  </si>
  <si>
    <t>‫1402/01/31</t>
  </si>
  <si>
    <t>‫سرمايه گذاري پتروشيـمي</t>
  </si>
  <si>
    <t>‫1402/05/11</t>
  </si>
  <si>
    <t>‫1402/04/04</t>
  </si>
  <si>
    <t>‫1402/09/18</t>
  </si>
  <si>
    <t>‫1402/04/12</t>
  </si>
  <si>
    <t>‫سيمرغ</t>
  </si>
  <si>
    <t>‫1402/01/30</t>
  </si>
  <si>
    <t>‫1402/07/27</t>
  </si>
  <si>
    <t>‫1402/04/25</t>
  </si>
  <si>
    <t>‫1402/04/28</t>
  </si>
  <si>
    <t>‫صنايع فروآلياژ ايران</t>
  </si>
  <si>
    <t>‫1402/04/22</t>
  </si>
  <si>
    <t>‫1402/07/30</t>
  </si>
  <si>
    <t>‫1402/04/15</t>
  </si>
  <si>
    <t>‫صنعتي سپاهان</t>
  </si>
  <si>
    <t>‫صنعتي مينو</t>
  </si>
  <si>
    <t>‫1402/03/23</t>
  </si>
  <si>
    <t>‫فولاد اميركبير</t>
  </si>
  <si>
    <t>‫1402/04/19</t>
  </si>
  <si>
    <t>‫1402/08/23</t>
  </si>
  <si>
    <t>‫مخابرات</t>
  </si>
  <si>
    <t>‫1402/06/13</t>
  </si>
  <si>
    <t>‫1402/04/30</t>
  </si>
  <si>
    <t>‫نيرو محركه</t>
  </si>
  <si>
    <t>‫1402/03/17</t>
  </si>
  <si>
    <t>‫پتروشيمي اروميه</t>
  </si>
  <si>
    <t>‫1402/03/22</t>
  </si>
  <si>
    <t>‫پتروشيمي شيراز</t>
  </si>
  <si>
    <t>‫1402/04/20</t>
  </si>
  <si>
    <t>‫1402/10/06</t>
  </si>
  <si>
    <t>‫1402/06/06</t>
  </si>
  <si>
    <t>‫1402/02/31</t>
  </si>
  <si>
    <t>‫گروه توسعه مالي مهرآيندگان</t>
  </si>
  <si>
    <t>‫1402/04/03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</si>
  <si>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</si>
  <si>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</si>
  <si>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</si>
  <si>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</si>
  <si>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‫كوتاه مدت-7001000291863-شهر</t>
  </si>
  <si>
    <t>‫1402/10/01</t>
  </si>
  <si>
    <t>‫-</t>
  </si>
  <si>
    <t>‫سود(زیان) حاصل از فروش اوراق بهادار</t>
  </si>
  <si>
    <t>‫ارزش دفتری</t>
  </si>
  <si>
    <t>‫سود و زیان ناشی از فروش</t>
  </si>
  <si>
    <t>‫آذرآب</t>
  </si>
  <si>
    <t>‫اختيارخ شپنا-4350-1401/08/29</t>
  </si>
  <si>
    <t>‫اختيارخ شپنا-5350-1401/08/29</t>
  </si>
  <si>
    <t>‫اعتلاء البرز</t>
  </si>
  <si>
    <t>‫باما</t>
  </si>
  <si>
    <t>‫بانک رسالت</t>
  </si>
  <si>
    <t>‫بانک سامان- (نماد قدیمی حذف شده)</t>
  </si>
  <si>
    <t>‫بيمه پارسيان</t>
  </si>
  <si>
    <t>‫بين المللي توسعه ص. معادن غدير</t>
  </si>
  <si>
    <t>‫تامين سرمايه كيميا- (نماد قدیمی حذف شده)</t>
  </si>
  <si>
    <t>‫تجلي توسعه معادن و فلزات</t>
  </si>
  <si>
    <t>‫توسعه ساختمان</t>
  </si>
  <si>
    <t>‫توسعه و عمران اميد</t>
  </si>
  <si>
    <t>‫داروپخش</t>
  </si>
  <si>
    <t>‫سرمايه گذاري توسعه صنعت وتجارت</t>
  </si>
  <si>
    <t>‫سرمايه گذاري شفادارو</t>
  </si>
  <si>
    <t>‫سيمان اردبيل</t>
  </si>
  <si>
    <t>‫سيمان هرمزگان</t>
  </si>
  <si>
    <t>‫صنايع پتروشيمي تخت جمشيد</t>
  </si>
  <si>
    <t>‫قند نيشابور</t>
  </si>
  <si>
    <t>‫كشت و دامداري فكا</t>
  </si>
  <si>
    <t>‫كشت وصنعت شريف آباد</t>
  </si>
  <si>
    <t>‫كيمياي زنجان گستران - (نماد قدیمی حذف شده)</t>
  </si>
  <si>
    <t>‫ليزينگ صنعت</t>
  </si>
  <si>
    <t>‫محور خودرو</t>
  </si>
  <si>
    <t>‫نفت تبريز</t>
  </si>
  <si>
    <t>‫پتروشيمي بوعلي سينا</t>
  </si>
  <si>
    <t>‫پلاسكوكار</t>
  </si>
  <si>
    <t>‫گروه بهمن</t>
  </si>
  <si>
    <t>‫گوشت مرغ ماهان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</si>
  <si>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</si>
  <si>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</si>
  <si>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</si>
  <si>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</si>
  <si>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</si>
  <si>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</si>
  <si>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</si>
  <si>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</si>
  <si>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</si>
  <si>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‫بيمه كوثر</t>
  </si>
  <si>
    <t>‫حمل و نقل بين المللي خليج فارس</t>
  </si>
  <si>
    <t>‫دارو رازك</t>
  </si>
  <si>
    <t>‫شركت سرمايه گذاري خوارزمي</t>
  </si>
  <si>
    <t>‫پتروشيمي تامين</t>
  </si>
  <si>
    <t>‫پتروشيمي خليج فارس</t>
  </si>
  <si>
    <t>‫پتروشيمي پرديس</t>
  </si>
  <si>
    <t>‫گروه پتروشيمي س.ايرانيان</t>
  </si>
  <si>
    <t>‫بانك رسالت</t>
  </si>
  <si>
    <t>‫بانك سامان</t>
  </si>
  <si>
    <t>‫صنعت و معدن</t>
  </si>
  <si>
    <t>‫كيمياي زنجان گستران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</si>
  <si>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</si>
  <si>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</si>
  <si>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</si>
  <si>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</si>
  <si>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</si>
  <si>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</si>
  <si>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</si>
  <si>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شهر</t>
  </si>
  <si>
    <t>‫4-2- سایر درآمدها:</t>
  </si>
  <si>
    <t>‫بورسيران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</si>
</sst>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indexed="8"/>
      <name val="Calibri"/>
      <family val="2"/>
      <scheme val="minor"/>
    </font>
    <font>
      <b/>
      <u/>
      <sz val="18"/>
      <name val="B Nazanin"/>
      <charset val="178"/>
    </font>
    <font>
      <sz val="11"/>
      <color indexed="8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6">
    <xf numFmtId="0" fontId="0" fillId="0" borderId="0" xfId="0"/>
    <xf numFmtId="37" fontId="1" fillId="0" borderId="0" xfId="0" applyNumberFormat="1" applyFont="1" applyAlignment="1">
      <alignment horizontal="center" vertical="center"/>
    </xf>
    <xf numFmtId="0" fontId="2" fillId="0" borderId="0" xfId="0" applyFont="1"/>
    <xf numFmtId="0" fontId="2" fillId="0" borderId="0" xfId="0" applyFont="1"/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right" vertical="center"/>
    </xf>
    <xf numFmtId="37" fontId="4" fillId="0" borderId="1" xfId="0" applyNumberFormat="1" applyFont="1" applyBorder="1" applyAlignment="1">
      <alignment horizontal="center" vertical="center"/>
    </xf>
    <xf numFmtId="0" fontId="2" fillId="2" borderId="2" xfId="0" applyNumberFormat="1" applyFont="1" applyFill="1" applyBorder="1"/>
    <xf numFmtId="0" fontId="5" fillId="0" borderId="0" xfId="0" applyFont="1" applyAlignment="1">
      <alignment horizontal="center" vertical="center"/>
    </xf>
    <xf numFmtId="37" fontId="5" fillId="0" borderId="0" xfId="0" applyNumberFormat="1" applyFont="1" applyAlignment="1">
      <alignment horizontal="center" vertical="center" wrapText="1"/>
    </xf>
    <xf numFmtId="37" fontId="5" fillId="0" borderId="1" xfId="0" applyNumberFormat="1" applyFont="1" applyBorder="1" applyAlignment="1">
      <alignment horizontal="center" vertical="center"/>
    </xf>
    <xf numFmtId="37" fontId="5" fillId="0" borderId="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right" vertical="center" wrapText="1"/>
    </xf>
    <xf numFmtId="37" fontId="5" fillId="0" borderId="0" xfId="0" applyNumberFormat="1" applyFont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7" fontId="5" fillId="0" borderId="3" xfId="0" applyNumberFormat="1" applyFont="1" applyBorder="1" applyAlignment="1">
      <alignment horizontal="center" vertical="center"/>
    </xf>
    <xf numFmtId="10" fontId="5" fillId="0" borderId="3" xfId="0" applyNumberFormat="1" applyFont="1" applyBorder="1" applyAlignment="1">
      <alignment horizontal="center" vertical="center"/>
    </xf>
    <xf numFmtId="37" fontId="5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" fontId="4" fillId="0" borderId="1" xfId="0" applyNumberFormat="1" applyFont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 wrapText="1"/>
    </xf>
    <xf numFmtId="37" fontId="4" fillId="0" borderId="0" xfId="0" applyNumberFormat="1" applyFont="1" applyAlignment="1">
      <alignment horizontal="right" vertical="center"/>
    </xf>
    <xf numFmtId="37" fontId="4" fillId="0" borderId="0" xfId="0" applyNumberFormat="1" applyFont="1" applyAlignment="1">
      <alignment horizontal="center" vertical="center"/>
    </xf>
    <xf numFmtId="37" fontId="5" fillId="0" borderId="5" xfId="0" applyNumberFormat="1" applyFont="1" applyBorder="1" applyAlignment="1">
      <alignment horizontal="center" vertical="center"/>
    </xf>
    <xf numFmtId="0" fontId="2" fillId="2" borderId="6" xfId="0" applyNumberFormat="1" applyFont="1" applyFill="1" applyBorder="1"/>
    <xf numFmtId="0" fontId="2" fillId="2" borderId="7" xfId="0" applyNumberFormat="1" applyFont="1" applyFill="1" applyBorder="1"/>
    <xf numFmtId="164" fontId="5" fillId="0" borderId="0" xfId="0" applyNumberFormat="1" applyFont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6</xdr:col>
      <xdr:colOff>295275</xdr:colOff>
      <xdr:row>17</xdr:row>
      <xdr:rowOff>177918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3733525" y="2286000"/>
          <a:ext cx="1514475" cy="1778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workbookViewId="0">
      <selection activeCell="X9" sqref="X9"/>
    </sheetView>
  </sheetViews>
  <sheetFormatPr defaultRowHeight="18" x14ac:dyDescent="0.45"/>
  <cols>
    <col min="1" max="16384" width="9.140625" style="3"/>
  </cols>
  <sheetData>
    <row r="22" spans="1:10" ht="39.950000000000003" customHeight="1" x14ac:dyDescent="0.45">
      <c r="A22" s="1" t="s">
        <v>0</v>
      </c>
      <c r="B22" s="2"/>
      <c r="C22" s="2"/>
      <c r="D22" s="2"/>
      <c r="E22" s="2"/>
      <c r="F22" s="2"/>
      <c r="G22" s="2"/>
      <c r="H22" s="2"/>
      <c r="I22" s="2"/>
      <c r="J22" s="2"/>
    </row>
    <row r="23" spans="1:10" ht="39.950000000000003" customHeight="1" x14ac:dyDescent="0.45">
      <c r="A23" s="1" t="s">
        <v>1</v>
      </c>
      <c r="B23" s="2"/>
      <c r="C23" s="2"/>
      <c r="D23" s="2"/>
      <c r="E23" s="2"/>
      <c r="F23" s="2"/>
      <c r="G23" s="2"/>
      <c r="H23" s="2"/>
      <c r="I23" s="2"/>
      <c r="J23" s="2"/>
    </row>
    <row r="24" spans="1:10" ht="39.950000000000003" customHeight="1" x14ac:dyDescent="0.45">
      <c r="A24" s="1" t="s">
        <v>2</v>
      </c>
      <c r="B24" s="2"/>
      <c r="C24" s="2"/>
      <c r="D24" s="2"/>
      <c r="E24" s="2"/>
      <c r="F24" s="2"/>
      <c r="G24" s="2"/>
      <c r="H24" s="2"/>
      <c r="I24" s="2"/>
      <c r="J24" s="2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11"/>
  <sheetViews>
    <sheetView rightToLeft="1" workbookViewId="0">
      <selection activeCell="Q15" sqref="Q15"/>
    </sheetView>
  </sheetViews>
  <sheetFormatPr defaultRowHeight="18" x14ac:dyDescent="0.45"/>
  <cols>
    <col min="1" max="1" width="21.28515625" style="3" customWidth="1"/>
    <col min="2" max="2" width="1.42578125" style="3" customWidth="1"/>
    <col min="3" max="3" width="11.42578125" style="3" customWidth="1"/>
    <col min="4" max="4" width="1.42578125" style="3" customWidth="1"/>
    <col min="5" max="5" width="11.42578125" style="3" customWidth="1"/>
    <col min="6" max="6" width="1.42578125" style="3" customWidth="1"/>
    <col min="7" max="7" width="11.42578125" style="3" customWidth="1"/>
    <col min="8" max="8" width="1.42578125" style="3" customWidth="1"/>
    <col min="9" max="9" width="18.42578125" style="3" customWidth="1"/>
    <col min="10" max="10" width="1.42578125" style="3" customWidth="1"/>
    <col min="11" max="11" width="14.140625" style="3" customWidth="1"/>
    <col min="12" max="12" width="1.42578125" style="3" customWidth="1"/>
    <col min="13" max="13" width="18.42578125" style="3" customWidth="1"/>
    <col min="14" max="14" width="1.42578125" style="3" customWidth="1"/>
    <col min="15" max="15" width="18.42578125" style="3" customWidth="1"/>
    <col min="16" max="16" width="1.42578125" style="3" customWidth="1"/>
    <col min="17" max="17" width="14.140625" style="3" customWidth="1"/>
    <col min="18" max="18" width="1.42578125" style="3" customWidth="1"/>
    <col min="19" max="19" width="18.42578125" style="3" customWidth="1"/>
    <col min="20" max="16384" width="9.140625" style="3"/>
  </cols>
  <sheetData>
    <row r="1" spans="1:19" ht="20.100000000000001" customHeight="1" x14ac:dyDescent="0.45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0.100000000000001" customHeight="1" x14ac:dyDescent="0.45">
      <c r="A2" s="4" t="s">
        <v>124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0.100000000000001" customHeight="1" x14ac:dyDescent="0.45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5" spans="1:19" ht="21" x14ac:dyDescent="0.45">
      <c r="A5" s="5" t="s">
        <v>199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7" spans="1:19" ht="21" x14ac:dyDescent="0.45">
      <c r="I7" s="6" t="s">
        <v>140</v>
      </c>
      <c r="J7" s="7"/>
      <c r="K7" s="7"/>
      <c r="L7" s="7"/>
      <c r="M7" s="7"/>
      <c r="O7" s="6" t="s">
        <v>7</v>
      </c>
      <c r="P7" s="7"/>
      <c r="Q7" s="7"/>
      <c r="R7" s="7"/>
      <c r="S7" s="7"/>
    </row>
    <row r="8" spans="1:19" ht="42" x14ac:dyDescent="0.45">
      <c r="A8" s="38" t="s">
        <v>126</v>
      </c>
      <c r="C8" s="36" t="s">
        <v>200</v>
      </c>
      <c r="E8" s="36" t="s">
        <v>86</v>
      </c>
      <c r="G8" s="36" t="s">
        <v>103</v>
      </c>
      <c r="I8" s="36" t="s">
        <v>201</v>
      </c>
      <c r="K8" s="36" t="s">
        <v>145</v>
      </c>
      <c r="M8" s="36" t="s">
        <v>202</v>
      </c>
      <c r="O8" s="36" t="s">
        <v>201</v>
      </c>
      <c r="Q8" s="36" t="s">
        <v>145</v>
      </c>
      <c r="S8" s="36" t="s">
        <v>202</v>
      </c>
    </row>
    <row r="9" spans="1:19" ht="37.5" x14ac:dyDescent="0.45">
      <c r="A9" s="22" t="s">
        <v>203</v>
      </c>
      <c r="C9" s="15" t="s">
        <v>204</v>
      </c>
      <c r="E9" s="15" t="s">
        <v>205</v>
      </c>
      <c r="G9" s="15" t="s">
        <v>111</v>
      </c>
      <c r="I9" s="13">
        <v>494141</v>
      </c>
      <c r="K9" s="13">
        <v>0</v>
      </c>
      <c r="M9" s="13">
        <v>494141</v>
      </c>
      <c r="O9" s="13">
        <v>3685065</v>
      </c>
      <c r="Q9" s="13">
        <v>0</v>
      </c>
      <c r="S9" s="13">
        <v>3685065</v>
      </c>
    </row>
    <row r="10" spans="1:19" ht="18.75" x14ac:dyDescent="0.45">
      <c r="A10" s="16" t="s">
        <v>73</v>
      </c>
      <c r="I10" s="16">
        <f>SUM(I9:$I$9)</f>
        <v>494141</v>
      </c>
      <c r="K10" s="16">
        <f>SUM(K9:$K$9)</f>
        <v>0</v>
      </c>
      <c r="M10" s="16">
        <f>SUM(M9:$M$9)</f>
        <v>494141</v>
      </c>
      <c r="O10" s="16">
        <f>SUM(O9:$O$9)</f>
        <v>3685065</v>
      </c>
      <c r="Q10" s="16">
        <f>SUM(Q9:$Q$9)</f>
        <v>0</v>
      </c>
      <c r="S10" s="16">
        <f>SUM(S9:$S$9)</f>
        <v>3685065</v>
      </c>
    </row>
    <row r="11" spans="1:19" ht="18.75" x14ac:dyDescent="0.45">
      <c r="I11" s="18"/>
      <c r="K11" s="18"/>
      <c r="M11" s="18"/>
      <c r="O11" s="18"/>
      <c r="Q11" s="18"/>
      <c r="S11" s="18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80"/>
  <sheetViews>
    <sheetView rightToLeft="1" topLeftCell="A55" workbookViewId="0">
      <selection activeCell="O60" sqref="O60"/>
    </sheetView>
  </sheetViews>
  <sheetFormatPr defaultRowHeight="18" x14ac:dyDescent="0.45"/>
  <cols>
    <col min="1" max="1" width="21.85546875" style="3" bestFit="1" customWidth="1"/>
    <col min="2" max="2" width="1.42578125" style="3" customWidth="1"/>
    <col min="3" max="3" width="11.42578125" style="3" bestFit="1" customWidth="1"/>
    <col min="4" max="4" width="1.42578125" style="3" customWidth="1"/>
    <col min="5" max="5" width="15.7109375" style="3" bestFit="1" customWidth="1"/>
    <col min="6" max="6" width="1.42578125" style="3" customWidth="1"/>
    <col min="7" max="7" width="15.7109375" style="3" bestFit="1" customWidth="1"/>
    <col min="8" max="8" width="1.42578125" style="3" customWidth="1"/>
    <col min="9" max="9" width="16.85546875" style="3" bestFit="1" customWidth="1"/>
    <col min="10" max="10" width="1.42578125" style="3" customWidth="1"/>
    <col min="11" max="11" width="12.85546875" style="3" bestFit="1" customWidth="1"/>
    <col min="12" max="12" width="1.42578125" style="3" customWidth="1"/>
    <col min="13" max="13" width="18.140625" style="3" bestFit="1" customWidth="1"/>
    <col min="14" max="14" width="1.42578125" style="3" customWidth="1"/>
    <col min="15" max="15" width="18.42578125" style="3" bestFit="1" customWidth="1"/>
    <col min="16" max="16" width="1.42578125" style="3" customWidth="1"/>
    <col min="17" max="17" width="16.85546875" style="3" bestFit="1" customWidth="1"/>
    <col min="18" max="16384" width="9.140625" style="3"/>
  </cols>
  <sheetData>
    <row r="1" spans="1:17" ht="20.100000000000001" customHeight="1" x14ac:dyDescent="0.45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20.100000000000001" customHeight="1" x14ac:dyDescent="0.45">
      <c r="A2" s="4" t="s">
        <v>124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0.100000000000001" customHeight="1" x14ac:dyDescent="0.45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5" spans="1:17" ht="21" x14ac:dyDescent="0.45">
      <c r="A5" s="5" t="s">
        <v>206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7" spans="1:17" ht="21" x14ac:dyDescent="0.45">
      <c r="C7" s="6" t="s">
        <v>140</v>
      </c>
      <c r="D7" s="7"/>
      <c r="E7" s="7"/>
      <c r="F7" s="7"/>
      <c r="G7" s="7"/>
      <c r="H7" s="7"/>
      <c r="I7" s="7"/>
      <c r="K7" s="6" t="s">
        <v>7</v>
      </c>
      <c r="L7" s="7"/>
      <c r="M7" s="7"/>
      <c r="N7" s="7"/>
      <c r="O7" s="7"/>
      <c r="P7" s="7"/>
      <c r="Q7" s="7"/>
    </row>
    <row r="8" spans="1:17" ht="42" x14ac:dyDescent="0.45">
      <c r="A8" s="38" t="s">
        <v>126</v>
      </c>
      <c r="C8" s="36" t="s">
        <v>9</v>
      </c>
      <c r="E8" s="36" t="s">
        <v>11</v>
      </c>
      <c r="G8" s="36" t="s">
        <v>207</v>
      </c>
      <c r="I8" s="36" t="s">
        <v>208</v>
      </c>
      <c r="K8" s="36" t="s">
        <v>9</v>
      </c>
      <c r="M8" s="36" t="s">
        <v>11</v>
      </c>
      <c r="O8" s="36" t="s">
        <v>207</v>
      </c>
      <c r="Q8" s="36" t="s">
        <v>208</v>
      </c>
    </row>
    <row r="9" spans="1:17" ht="18.75" x14ac:dyDescent="0.45">
      <c r="A9" s="22" t="s">
        <v>209</v>
      </c>
      <c r="J9" s="15"/>
      <c r="K9" s="13">
        <v>3000000</v>
      </c>
      <c r="M9" s="13">
        <v>6469798782</v>
      </c>
      <c r="O9" s="13">
        <v>5957361620</v>
      </c>
      <c r="Q9" s="13">
        <v>512437162</v>
      </c>
    </row>
    <row r="10" spans="1:17" ht="37.5" x14ac:dyDescent="0.45">
      <c r="A10" s="22" t="s">
        <v>210</v>
      </c>
      <c r="J10" s="15"/>
      <c r="K10" s="13">
        <v>50000</v>
      </c>
      <c r="M10" s="13">
        <v>50000</v>
      </c>
      <c r="O10" s="13">
        <v>50000</v>
      </c>
      <c r="Q10" s="13">
        <v>0</v>
      </c>
    </row>
    <row r="11" spans="1:17" ht="37.5" x14ac:dyDescent="0.45">
      <c r="A11" s="22" t="s">
        <v>211</v>
      </c>
      <c r="J11" s="15"/>
      <c r="K11" s="13">
        <v>60000</v>
      </c>
      <c r="M11" s="13">
        <v>60000</v>
      </c>
      <c r="O11" s="13">
        <v>60000</v>
      </c>
      <c r="Q11" s="13">
        <v>0</v>
      </c>
    </row>
    <row r="12" spans="1:17" ht="18.75" x14ac:dyDescent="0.45">
      <c r="A12" s="22" t="s">
        <v>212</v>
      </c>
      <c r="J12" s="15"/>
      <c r="K12" s="13">
        <v>905000</v>
      </c>
      <c r="M12" s="13">
        <v>3481512093</v>
      </c>
      <c r="O12" s="13">
        <v>2907408684</v>
      </c>
      <c r="Q12" s="13">
        <v>574103409</v>
      </c>
    </row>
    <row r="13" spans="1:17" ht="18.75" x14ac:dyDescent="0.45">
      <c r="A13" s="22" t="s">
        <v>17</v>
      </c>
      <c r="C13" s="13">
        <v>727148</v>
      </c>
      <c r="E13" s="13">
        <v>4264646705</v>
      </c>
      <c r="G13" s="13">
        <v>3599989203</v>
      </c>
      <c r="I13" s="13">
        <v>664657502</v>
      </c>
      <c r="K13" s="13">
        <v>727148</v>
      </c>
      <c r="M13" s="13">
        <v>4264646705</v>
      </c>
      <c r="O13" s="13">
        <v>3599989203</v>
      </c>
      <c r="Q13" s="13">
        <v>664657502</v>
      </c>
    </row>
    <row r="14" spans="1:17" ht="18.75" x14ac:dyDescent="0.45">
      <c r="A14" s="22" t="s">
        <v>18</v>
      </c>
      <c r="J14" s="15"/>
      <c r="K14" s="13">
        <v>80000</v>
      </c>
      <c r="M14" s="13">
        <v>874107790</v>
      </c>
      <c r="O14" s="13">
        <v>1012722264</v>
      </c>
      <c r="Q14" s="13">
        <v>-138614474</v>
      </c>
    </row>
    <row r="15" spans="1:17" ht="18.75" x14ac:dyDescent="0.45">
      <c r="A15" s="22" t="s">
        <v>20</v>
      </c>
      <c r="J15" s="15"/>
      <c r="K15" s="13">
        <v>2830000</v>
      </c>
      <c r="M15" s="13">
        <v>11617065833</v>
      </c>
      <c r="O15" s="13">
        <v>9525796051</v>
      </c>
      <c r="Q15" s="13">
        <v>2091269782</v>
      </c>
    </row>
    <row r="16" spans="1:17" ht="18.75" x14ac:dyDescent="0.45">
      <c r="A16" s="22" t="s">
        <v>213</v>
      </c>
      <c r="J16" s="15"/>
      <c r="K16" s="13">
        <v>450000</v>
      </c>
      <c r="M16" s="13">
        <v>2299237691</v>
      </c>
      <c r="O16" s="13">
        <v>2051157192</v>
      </c>
      <c r="Q16" s="13">
        <v>248080499</v>
      </c>
    </row>
    <row r="17" spans="1:17" ht="18.75" x14ac:dyDescent="0.45">
      <c r="A17" s="22" t="s">
        <v>22</v>
      </c>
      <c r="J17" s="15"/>
      <c r="K17" s="13">
        <v>11950000</v>
      </c>
      <c r="M17" s="13">
        <v>59626801282</v>
      </c>
      <c r="O17" s="13">
        <v>54286026082</v>
      </c>
      <c r="Q17" s="13">
        <v>5340775200</v>
      </c>
    </row>
    <row r="18" spans="1:17" ht="18.75" x14ac:dyDescent="0.45">
      <c r="A18" s="22" t="s">
        <v>149</v>
      </c>
      <c r="J18" s="15"/>
      <c r="K18" s="13">
        <v>5655000</v>
      </c>
      <c r="M18" s="13">
        <v>11229410909</v>
      </c>
      <c r="O18" s="13">
        <v>13253651088</v>
      </c>
      <c r="Q18" s="13">
        <v>-2024240179</v>
      </c>
    </row>
    <row r="19" spans="1:17" ht="18.75" x14ac:dyDescent="0.45">
      <c r="A19" s="22" t="s">
        <v>23</v>
      </c>
      <c r="J19" s="15"/>
      <c r="K19" s="13">
        <v>16300000</v>
      </c>
      <c r="M19" s="13">
        <v>79057840856</v>
      </c>
      <c r="O19" s="13">
        <v>54406402915</v>
      </c>
      <c r="Q19" s="13">
        <v>24651437941</v>
      </c>
    </row>
    <row r="20" spans="1:17" ht="18.75" x14ac:dyDescent="0.45">
      <c r="A20" s="22" t="s">
        <v>214</v>
      </c>
      <c r="J20" s="15"/>
      <c r="K20" s="13">
        <v>38555</v>
      </c>
      <c r="M20" s="13">
        <v>535408604</v>
      </c>
      <c r="O20" s="13">
        <v>440638579</v>
      </c>
      <c r="Q20" s="13">
        <v>94770025</v>
      </c>
    </row>
    <row r="21" spans="1:17" ht="37.5" x14ac:dyDescent="0.45">
      <c r="A21" s="22" t="s">
        <v>215</v>
      </c>
      <c r="J21" s="15"/>
      <c r="K21" s="13">
        <v>1143856</v>
      </c>
      <c r="M21" s="13">
        <v>3682507564</v>
      </c>
      <c r="O21" s="13">
        <v>3218550642</v>
      </c>
      <c r="Q21" s="13">
        <v>463956922</v>
      </c>
    </row>
    <row r="22" spans="1:17" ht="18.75" x14ac:dyDescent="0.45">
      <c r="A22" s="22" t="s">
        <v>24</v>
      </c>
      <c r="C22" s="13">
        <v>3200000</v>
      </c>
      <c r="E22" s="13">
        <v>6582669003</v>
      </c>
      <c r="G22" s="13">
        <v>8924462811</v>
      </c>
      <c r="I22" s="13">
        <v>-2341793808</v>
      </c>
      <c r="K22" s="13">
        <v>8000000</v>
      </c>
      <c r="M22" s="13">
        <v>18954352968</v>
      </c>
      <c r="O22" s="13">
        <v>22296206934</v>
      </c>
      <c r="Q22" s="13">
        <v>-3341853966</v>
      </c>
    </row>
    <row r="23" spans="1:17" ht="18.75" x14ac:dyDescent="0.45">
      <c r="A23" s="22" t="s">
        <v>216</v>
      </c>
      <c r="J23" s="15"/>
      <c r="K23" s="13">
        <v>2000000</v>
      </c>
      <c r="M23" s="13">
        <v>9847092889</v>
      </c>
      <c r="O23" s="13">
        <v>8223165925</v>
      </c>
      <c r="Q23" s="13">
        <v>1623926964</v>
      </c>
    </row>
    <row r="24" spans="1:17" ht="37.5" x14ac:dyDescent="0.45">
      <c r="A24" s="22" t="s">
        <v>217</v>
      </c>
      <c r="J24" s="15"/>
      <c r="K24" s="13">
        <v>1082861</v>
      </c>
      <c r="M24" s="13">
        <v>15397926671</v>
      </c>
      <c r="O24" s="13">
        <v>13451023202</v>
      </c>
      <c r="Q24" s="13">
        <v>1946903469</v>
      </c>
    </row>
    <row r="25" spans="1:17" ht="18.75" x14ac:dyDescent="0.45">
      <c r="A25" s="22" t="s">
        <v>152</v>
      </c>
      <c r="J25" s="15"/>
      <c r="K25" s="13">
        <v>1755166</v>
      </c>
      <c r="M25" s="13">
        <v>5565175306</v>
      </c>
      <c r="O25" s="13">
        <v>4294998028</v>
      </c>
      <c r="Q25" s="13">
        <v>1270177278</v>
      </c>
    </row>
    <row r="26" spans="1:17" ht="18.75" x14ac:dyDescent="0.45">
      <c r="A26" s="22" t="s">
        <v>154</v>
      </c>
      <c r="J26" s="15"/>
      <c r="K26" s="13">
        <v>70247</v>
      </c>
      <c r="M26" s="13">
        <v>126041408</v>
      </c>
      <c r="O26" s="13">
        <v>69556352</v>
      </c>
      <c r="Q26" s="13">
        <v>56485056</v>
      </c>
    </row>
    <row r="27" spans="1:17" ht="37.5" x14ac:dyDescent="0.45">
      <c r="A27" s="22" t="s">
        <v>218</v>
      </c>
      <c r="J27" s="15"/>
      <c r="K27" s="13">
        <v>70247</v>
      </c>
      <c r="M27" s="13">
        <v>70310779</v>
      </c>
      <c r="O27" s="13">
        <v>70310779</v>
      </c>
      <c r="Q27" s="13">
        <v>0</v>
      </c>
    </row>
    <row r="28" spans="1:17" ht="18.75" x14ac:dyDescent="0.45">
      <c r="A28" s="22" t="s">
        <v>219</v>
      </c>
      <c r="J28" s="15"/>
      <c r="K28" s="13">
        <v>17480000</v>
      </c>
      <c r="M28" s="13">
        <v>29536533479</v>
      </c>
      <c r="O28" s="13">
        <v>29466652324</v>
      </c>
      <c r="Q28" s="13">
        <v>69881155</v>
      </c>
    </row>
    <row r="29" spans="1:17" ht="18.75" x14ac:dyDescent="0.45">
      <c r="A29" s="22" t="s">
        <v>220</v>
      </c>
      <c r="J29" s="15"/>
      <c r="K29" s="13">
        <v>2000000</v>
      </c>
      <c r="M29" s="13">
        <v>7201693519</v>
      </c>
      <c r="O29" s="13">
        <v>6354599319</v>
      </c>
      <c r="Q29" s="13">
        <v>847094200</v>
      </c>
    </row>
    <row r="30" spans="1:17" ht="18.75" x14ac:dyDescent="0.45">
      <c r="A30" s="22" t="s">
        <v>221</v>
      </c>
      <c r="J30" s="15"/>
      <c r="K30" s="13">
        <v>1600000</v>
      </c>
      <c r="M30" s="13">
        <v>4449416565</v>
      </c>
      <c r="O30" s="13">
        <v>5227839094</v>
      </c>
      <c r="Q30" s="13">
        <v>-778422529</v>
      </c>
    </row>
    <row r="31" spans="1:17" ht="18.75" x14ac:dyDescent="0.45">
      <c r="A31" s="22" t="s">
        <v>156</v>
      </c>
      <c r="J31" s="15"/>
      <c r="K31" s="13">
        <v>141057</v>
      </c>
      <c r="M31" s="13">
        <v>6747243749</v>
      </c>
      <c r="O31" s="13">
        <v>5263620693</v>
      </c>
      <c r="Q31" s="13">
        <v>1483623056</v>
      </c>
    </row>
    <row r="32" spans="1:17" ht="18.75" x14ac:dyDescent="0.45">
      <c r="A32" s="22" t="s">
        <v>158</v>
      </c>
      <c r="J32" s="15"/>
      <c r="K32" s="13">
        <v>8279</v>
      </c>
      <c r="M32" s="13">
        <v>148076697</v>
      </c>
      <c r="O32" s="13">
        <v>125110996</v>
      </c>
      <c r="Q32" s="13">
        <v>22965701</v>
      </c>
    </row>
    <row r="33" spans="1:17" ht="18.75" x14ac:dyDescent="0.45">
      <c r="A33" s="22" t="s">
        <v>222</v>
      </c>
      <c r="J33" s="15"/>
      <c r="K33" s="13">
        <v>82000</v>
      </c>
      <c r="M33" s="13">
        <v>3341996100</v>
      </c>
      <c r="O33" s="13">
        <v>3242925463</v>
      </c>
      <c r="Q33" s="13">
        <v>99070637</v>
      </c>
    </row>
    <row r="34" spans="1:17" ht="18.75" x14ac:dyDescent="0.45">
      <c r="A34" s="22" t="s">
        <v>159</v>
      </c>
      <c r="J34" s="15"/>
      <c r="K34" s="13">
        <v>2000000</v>
      </c>
      <c r="M34" s="13">
        <v>6797314006</v>
      </c>
      <c r="O34" s="13">
        <v>7679106306</v>
      </c>
      <c r="Q34" s="13">
        <v>-881792300</v>
      </c>
    </row>
    <row r="35" spans="1:17" ht="18.75" x14ac:dyDescent="0.45">
      <c r="A35" s="22" t="s">
        <v>28</v>
      </c>
      <c r="J35" s="15"/>
      <c r="K35" s="13">
        <v>390000</v>
      </c>
      <c r="M35" s="13">
        <v>3159687346</v>
      </c>
      <c r="O35" s="13">
        <v>2979503666</v>
      </c>
      <c r="Q35" s="13">
        <v>180183680</v>
      </c>
    </row>
    <row r="36" spans="1:17" ht="18.75" x14ac:dyDescent="0.45">
      <c r="A36" s="22" t="s">
        <v>29</v>
      </c>
      <c r="C36" s="13">
        <v>800000</v>
      </c>
      <c r="E36" s="13">
        <v>2411962948</v>
      </c>
      <c r="G36" s="13">
        <v>2103056714</v>
      </c>
      <c r="I36" s="13">
        <v>308906234</v>
      </c>
      <c r="K36" s="13">
        <v>1400000</v>
      </c>
      <c r="M36" s="13">
        <v>4146594323</v>
      </c>
      <c r="O36" s="13">
        <v>3680794243</v>
      </c>
      <c r="Q36" s="13">
        <v>465800080</v>
      </c>
    </row>
    <row r="37" spans="1:17" ht="18.75" x14ac:dyDescent="0.45">
      <c r="A37" s="22" t="s">
        <v>30</v>
      </c>
      <c r="J37" s="15"/>
      <c r="K37" s="13">
        <v>1400000</v>
      </c>
      <c r="M37" s="13">
        <v>4556226903</v>
      </c>
      <c r="O37" s="13">
        <v>3821259419</v>
      </c>
      <c r="Q37" s="13">
        <v>734967484</v>
      </c>
    </row>
    <row r="38" spans="1:17" ht="18.75" x14ac:dyDescent="0.45">
      <c r="A38" s="22" t="s">
        <v>33</v>
      </c>
      <c r="J38" s="15"/>
      <c r="K38" s="13">
        <v>500000</v>
      </c>
      <c r="M38" s="13">
        <v>2981071176</v>
      </c>
      <c r="O38" s="13">
        <v>3804007667</v>
      </c>
      <c r="Q38" s="13">
        <v>-822936491</v>
      </c>
    </row>
    <row r="39" spans="1:17" ht="37.5" x14ac:dyDescent="0.45">
      <c r="A39" s="22" t="s">
        <v>34</v>
      </c>
      <c r="C39" s="13">
        <v>4600000</v>
      </c>
      <c r="E39" s="13">
        <v>5734078091</v>
      </c>
      <c r="G39" s="13">
        <v>6457745049</v>
      </c>
      <c r="I39" s="13">
        <v>-723666958</v>
      </c>
      <c r="K39" s="13">
        <v>6600000</v>
      </c>
      <c r="M39" s="13">
        <v>8301805937</v>
      </c>
      <c r="O39" s="13">
        <v>9265013514</v>
      </c>
      <c r="Q39" s="13">
        <v>-963207577</v>
      </c>
    </row>
    <row r="40" spans="1:17" ht="37.5" x14ac:dyDescent="0.45">
      <c r="A40" s="22" t="s">
        <v>223</v>
      </c>
      <c r="J40" s="15"/>
      <c r="K40" s="13">
        <v>6350077</v>
      </c>
      <c r="M40" s="13">
        <v>14803700187</v>
      </c>
      <c r="O40" s="13">
        <v>13217706842</v>
      </c>
      <c r="Q40" s="13">
        <v>1585993345</v>
      </c>
    </row>
    <row r="41" spans="1:17" ht="18.75" x14ac:dyDescent="0.45">
      <c r="A41" s="22" t="s">
        <v>224</v>
      </c>
      <c r="J41" s="15"/>
      <c r="K41" s="13">
        <v>830558</v>
      </c>
      <c r="M41" s="13">
        <v>16763510805</v>
      </c>
      <c r="O41" s="13">
        <v>14727727256</v>
      </c>
      <c r="Q41" s="13">
        <v>2035783549</v>
      </c>
    </row>
    <row r="42" spans="1:17" ht="18.75" x14ac:dyDescent="0.45">
      <c r="A42" s="22" t="s">
        <v>165</v>
      </c>
      <c r="J42" s="15"/>
      <c r="K42" s="13">
        <v>344439</v>
      </c>
      <c r="M42" s="13">
        <v>9192273082</v>
      </c>
      <c r="O42" s="13">
        <v>6916030693</v>
      </c>
      <c r="Q42" s="13">
        <v>2276242389</v>
      </c>
    </row>
    <row r="43" spans="1:17" ht="18.75" x14ac:dyDescent="0.45">
      <c r="A43" s="22" t="s">
        <v>225</v>
      </c>
      <c r="J43" s="15"/>
      <c r="K43" s="13">
        <v>162650</v>
      </c>
      <c r="M43" s="13">
        <v>7544915995</v>
      </c>
      <c r="O43" s="13">
        <v>7393838912</v>
      </c>
      <c r="Q43" s="13">
        <v>151077083</v>
      </c>
    </row>
    <row r="44" spans="1:17" ht="18.75" x14ac:dyDescent="0.45">
      <c r="A44" s="22" t="s">
        <v>226</v>
      </c>
      <c r="J44" s="15"/>
      <c r="K44" s="13">
        <v>200000</v>
      </c>
      <c r="M44" s="13">
        <v>5251919942</v>
      </c>
      <c r="O44" s="13">
        <v>5343547441</v>
      </c>
      <c r="Q44" s="13">
        <v>-91627499</v>
      </c>
    </row>
    <row r="45" spans="1:17" ht="18.75" x14ac:dyDescent="0.45">
      <c r="A45" s="22" t="s">
        <v>170</v>
      </c>
      <c r="J45" s="15"/>
      <c r="K45" s="13">
        <v>3778</v>
      </c>
      <c r="M45" s="13">
        <v>107919446</v>
      </c>
      <c r="O45" s="13">
        <v>125845417</v>
      </c>
      <c r="Q45" s="13">
        <v>-17925971</v>
      </c>
    </row>
    <row r="46" spans="1:17" ht="37.5" x14ac:dyDescent="0.45">
      <c r="A46" s="22" t="s">
        <v>42</v>
      </c>
      <c r="C46" s="13">
        <v>2128297</v>
      </c>
      <c r="E46" s="13">
        <v>3999311182</v>
      </c>
      <c r="G46" s="13">
        <v>4486688662</v>
      </c>
      <c r="I46" s="13">
        <v>-487377480</v>
      </c>
      <c r="K46" s="13">
        <v>3128297</v>
      </c>
      <c r="M46" s="13">
        <v>9628100902</v>
      </c>
      <c r="O46" s="13">
        <v>11253080096</v>
      </c>
      <c r="Q46" s="13">
        <v>-1624979194</v>
      </c>
    </row>
    <row r="47" spans="1:17" ht="37.5" x14ac:dyDescent="0.45">
      <c r="A47" s="22" t="s">
        <v>43</v>
      </c>
      <c r="C47" s="13">
        <v>600000</v>
      </c>
      <c r="E47" s="13">
        <v>3507008420</v>
      </c>
      <c r="G47" s="13">
        <v>4268273279</v>
      </c>
      <c r="I47" s="13">
        <v>-761264859</v>
      </c>
      <c r="K47" s="13">
        <v>600000</v>
      </c>
      <c r="M47" s="13">
        <v>3507008420</v>
      </c>
      <c r="O47" s="13">
        <v>4268273279</v>
      </c>
      <c r="Q47" s="13">
        <v>-761264859</v>
      </c>
    </row>
    <row r="48" spans="1:17" ht="37.5" x14ac:dyDescent="0.45">
      <c r="A48" s="22" t="s">
        <v>44</v>
      </c>
      <c r="J48" s="15"/>
      <c r="K48" s="13">
        <v>149646</v>
      </c>
      <c r="M48" s="13">
        <v>629737604</v>
      </c>
      <c r="O48" s="13">
        <v>750441130</v>
      </c>
      <c r="Q48" s="13">
        <v>-120703526</v>
      </c>
    </row>
    <row r="49" spans="1:17" ht="18.75" x14ac:dyDescent="0.45">
      <c r="A49" s="22" t="s">
        <v>175</v>
      </c>
      <c r="J49" s="15"/>
      <c r="K49" s="13">
        <v>225581</v>
      </c>
      <c r="M49" s="13">
        <v>9644753275</v>
      </c>
      <c r="O49" s="13">
        <v>13394591719</v>
      </c>
      <c r="Q49" s="13">
        <v>-3749838444</v>
      </c>
    </row>
    <row r="50" spans="1:17" ht="37.5" x14ac:dyDescent="0.45">
      <c r="A50" s="22" t="s">
        <v>227</v>
      </c>
      <c r="J50" s="15"/>
      <c r="K50" s="13">
        <v>270000</v>
      </c>
      <c r="M50" s="13">
        <v>2147771937</v>
      </c>
      <c r="O50" s="13">
        <v>2170224723</v>
      </c>
      <c r="Q50" s="13">
        <v>-22452786</v>
      </c>
    </row>
    <row r="51" spans="1:17" ht="37.5" x14ac:dyDescent="0.45">
      <c r="A51" s="22" t="s">
        <v>46</v>
      </c>
      <c r="C51" s="13">
        <v>600000</v>
      </c>
      <c r="E51" s="13">
        <v>6634381742</v>
      </c>
      <c r="G51" s="13">
        <v>6521019232</v>
      </c>
      <c r="I51" s="13">
        <v>113362510</v>
      </c>
      <c r="K51" s="13">
        <v>7700000</v>
      </c>
      <c r="M51" s="13">
        <v>103367152474</v>
      </c>
      <c r="O51" s="13">
        <v>83577320044</v>
      </c>
      <c r="Q51" s="13">
        <v>19789832430</v>
      </c>
    </row>
    <row r="52" spans="1:17" ht="18.75" x14ac:dyDescent="0.45">
      <c r="A52" s="22" t="s">
        <v>179</v>
      </c>
      <c r="J52" s="15"/>
      <c r="K52" s="13">
        <v>633663</v>
      </c>
      <c r="M52" s="13">
        <v>4680728256</v>
      </c>
      <c r="O52" s="13">
        <v>5478504684</v>
      </c>
      <c r="Q52" s="13">
        <v>-797776428</v>
      </c>
    </row>
    <row r="53" spans="1:17" ht="18.75" x14ac:dyDescent="0.45">
      <c r="A53" s="22" t="s">
        <v>180</v>
      </c>
      <c r="J53" s="15"/>
      <c r="K53" s="13">
        <v>600000</v>
      </c>
      <c r="M53" s="13">
        <v>9094022729</v>
      </c>
      <c r="O53" s="13">
        <v>7394977519</v>
      </c>
      <c r="Q53" s="13">
        <v>1699045210</v>
      </c>
    </row>
    <row r="54" spans="1:17" ht="18.75" x14ac:dyDescent="0.45">
      <c r="A54" s="22" t="s">
        <v>182</v>
      </c>
      <c r="J54" s="15"/>
      <c r="K54" s="13">
        <v>394653</v>
      </c>
      <c r="M54" s="13">
        <v>3212433646</v>
      </c>
      <c r="O54" s="13">
        <v>3049957786</v>
      </c>
      <c r="Q54" s="13">
        <v>162475860</v>
      </c>
    </row>
    <row r="55" spans="1:17" ht="18.75" x14ac:dyDescent="0.45">
      <c r="A55" s="22" t="s">
        <v>50</v>
      </c>
      <c r="J55" s="15"/>
      <c r="K55" s="13">
        <v>29738375</v>
      </c>
      <c r="M55" s="13">
        <v>185448114783</v>
      </c>
      <c r="O55" s="13">
        <v>173006814262</v>
      </c>
      <c r="Q55" s="13">
        <v>12441300521</v>
      </c>
    </row>
    <row r="56" spans="1:17" ht="18.75" x14ac:dyDescent="0.45">
      <c r="A56" s="22" t="s">
        <v>228</v>
      </c>
      <c r="J56" s="15"/>
      <c r="K56" s="13">
        <v>4264916</v>
      </c>
      <c r="M56" s="13">
        <v>11456646109</v>
      </c>
      <c r="O56" s="13">
        <v>11170445149</v>
      </c>
      <c r="Q56" s="13">
        <v>286200960</v>
      </c>
    </row>
    <row r="57" spans="1:17" ht="37.5" x14ac:dyDescent="0.45">
      <c r="A57" s="22" t="s">
        <v>55</v>
      </c>
      <c r="C57" s="13">
        <v>100000</v>
      </c>
      <c r="E57" s="13">
        <v>2249041761</v>
      </c>
      <c r="G57" s="13">
        <v>2285221192</v>
      </c>
      <c r="I57" s="13">
        <v>-36179431</v>
      </c>
      <c r="K57" s="13">
        <v>100000</v>
      </c>
      <c r="M57" s="13">
        <v>2249041761</v>
      </c>
      <c r="O57" s="13">
        <v>2285221192</v>
      </c>
      <c r="Q57" s="13">
        <v>-36179431</v>
      </c>
    </row>
    <row r="58" spans="1:17" ht="18.75" x14ac:dyDescent="0.45">
      <c r="A58" s="22" t="s">
        <v>229</v>
      </c>
      <c r="J58" s="15"/>
      <c r="K58" s="13">
        <v>700000</v>
      </c>
      <c r="M58" s="13">
        <v>12344360649</v>
      </c>
      <c r="O58" s="13">
        <v>8763216199</v>
      </c>
      <c r="Q58" s="13">
        <v>3581144450</v>
      </c>
    </row>
    <row r="59" spans="1:17" ht="18.75" x14ac:dyDescent="0.45">
      <c r="A59" s="22" t="s">
        <v>230</v>
      </c>
      <c r="J59" s="15"/>
      <c r="K59" s="13">
        <v>700000</v>
      </c>
      <c r="M59" s="13">
        <v>3732777672</v>
      </c>
      <c r="O59" s="13">
        <v>3607398245</v>
      </c>
      <c r="Q59" s="13">
        <v>125379427</v>
      </c>
    </row>
    <row r="60" spans="1:17" ht="37.5" x14ac:dyDescent="0.45">
      <c r="A60" s="22" t="s">
        <v>231</v>
      </c>
      <c r="J60" s="15"/>
      <c r="K60" s="13">
        <v>1015000</v>
      </c>
      <c r="M60" s="13">
        <v>6139264777</v>
      </c>
      <c r="O60" s="13">
        <v>6139264777</v>
      </c>
      <c r="Q60" s="13">
        <v>0</v>
      </c>
    </row>
    <row r="61" spans="1:17" ht="18.75" x14ac:dyDescent="0.45">
      <c r="A61" s="22" t="s">
        <v>232</v>
      </c>
      <c r="J61" s="15"/>
      <c r="K61" s="13">
        <v>450829</v>
      </c>
      <c r="M61" s="13">
        <v>2043796681</v>
      </c>
      <c r="O61" s="13">
        <v>2025041020</v>
      </c>
      <c r="Q61" s="13">
        <v>18755661</v>
      </c>
    </row>
    <row r="62" spans="1:17" ht="18.75" x14ac:dyDescent="0.45">
      <c r="A62" s="22" t="s">
        <v>233</v>
      </c>
      <c r="J62" s="15"/>
      <c r="K62" s="13">
        <v>2753455</v>
      </c>
      <c r="M62" s="13">
        <v>15933796099</v>
      </c>
      <c r="O62" s="13">
        <v>11455070257</v>
      </c>
      <c r="Q62" s="13">
        <v>4478725842</v>
      </c>
    </row>
    <row r="63" spans="1:17" ht="18.75" x14ac:dyDescent="0.45">
      <c r="A63" s="22" t="s">
        <v>185</v>
      </c>
      <c r="J63" s="15"/>
      <c r="K63" s="13">
        <v>1300000</v>
      </c>
      <c r="M63" s="13">
        <v>12865384106</v>
      </c>
      <c r="O63" s="13">
        <v>16970688382</v>
      </c>
      <c r="Q63" s="13">
        <v>-4105304276</v>
      </c>
    </row>
    <row r="64" spans="1:17" ht="18.75" x14ac:dyDescent="0.45">
      <c r="A64" s="22" t="s">
        <v>57</v>
      </c>
      <c r="J64" s="15"/>
      <c r="K64" s="13">
        <v>46034532</v>
      </c>
      <c r="M64" s="13">
        <v>358065693474</v>
      </c>
      <c r="O64" s="13">
        <v>340603854689</v>
      </c>
      <c r="Q64" s="13">
        <v>17461838785</v>
      </c>
    </row>
    <row r="65" spans="1:17" ht="18.75" x14ac:dyDescent="0.45">
      <c r="A65" s="22" t="s">
        <v>234</v>
      </c>
      <c r="J65" s="15"/>
      <c r="K65" s="13">
        <v>88000</v>
      </c>
      <c r="M65" s="13">
        <v>1532089527</v>
      </c>
      <c r="O65" s="13">
        <v>1426317251</v>
      </c>
      <c r="Q65" s="13">
        <v>105772276</v>
      </c>
    </row>
    <row r="66" spans="1:17" ht="18.75" x14ac:dyDescent="0.45">
      <c r="A66" s="22" t="s">
        <v>188</v>
      </c>
      <c r="J66" s="15"/>
      <c r="K66" s="13">
        <v>1200000</v>
      </c>
      <c r="M66" s="13">
        <v>8491317696</v>
      </c>
      <c r="O66" s="13">
        <v>8921492881</v>
      </c>
      <c r="Q66" s="13">
        <v>-430175185</v>
      </c>
    </row>
    <row r="67" spans="1:17" ht="18.75" x14ac:dyDescent="0.45">
      <c r="A67" s="22" t="s">
        <v>190</v>
      </c>
      <c r="J67" s="15"/>
      <c r="K67" s="13">
        <v>876948</v>
      </c>
      <c r="M67" s="13">
        <v>12510454416</v>
      </c>
      <c r="O67" s="13">
        <v>8892862937</v>
      </c>
      <c r="Q67" s="13">
        <v>3617591479</v>
      </c>
    </row>
    <row r="68" spans="1:17" ht="18.75" x14ac:dyDescent="0.45">
      <c r="A68" s="22" t="s">
        <v>235</v>
      </c>
      <c r="J68" s="15"/>
      <c r="K68" s="13">
        <v>180000</v>
      </c>
      <c r="M68" s="13">
        <v>9632015815</v>
      </c>
      <c r="O68" s="13">
        <v>8929785090</v>
      </c>
      <c r="Q68" s="13">
        <v>702230725</v>
      </c>
    </row>
    <row r="69" spans="1:17" ht="18.75" x14ac:dyDescent="0.45">
      <c r="A69" s="22" t="s">
        <v>192</v>
      </c>
      <c r="J69" s="15"/>
      <c r="K69" s="13">
        <v>195000</v>
      </c>
      <c r="M69" s="13">
        <v>5482595791</v>
      </c>
      <c r="O69" s="13">
        <v>6214638553</v>
      </c>
      <c r="Q69" s="13">
        <v>-732042762</v>
      </c>
    </row>
    <row r="70" spans="1:17" ht="18.75" x14ac:dyDescent="0.45">
      <c r="A70" s="22" t="s">
        <v>66</v>
      </c>
      <c r="J70" s="15"/>
      <c r="K70" s="13">
        <v>1177000</v>
      </c>
      <c r="M70" s="13">
        <v>162260956148</v>
      </c>
      <c r="O70" s="13">
        <v>151058161337</v>
      </c>
      <c r="Q70" s="13">
        <v>11202794811</v>
      </c>
    </row>
    <row r="71" spans="1:17" ht="18.75" x14ac:dyDescent="0.45">
      <c r="A71" s="22" t="s">
        <v>67</v>
      </c>
      <c r="C71" s="13">
        <v>2000</v>
      </c>
      <c r="E71" s="13">
        <v>292665674</v>
      </c>
      <c r="G71" s="13">
        <v>335410113</v>
      </c>
      <c r="I71" s="13">
        <v>-42744439</v>
      </c>
      <c r="K71" s="13">
        <v>2000</v>
      </c>
      <c r="M71" s="13">
        <v>292665674</v>
      </c>
      <c r="O71" s="13">
        <v>335410113</v>
      </c>
      <c r="Q71" s="13">
        <v>-42744439</v>
      </c>
    </row>
    <row r="72" spans="1:17" ht="18.75" x14ac:dyDescent="0.45">
      <c r="A72" s="22" t="s">
        <v>236</v>
      </c>
      <c r="J72" s="15"/>
      <c r="K72" s="13">
        <v>700000</v>
      </c>
      <c r="M72" s="13">
        <v>4173966291</v>
      </c>
      <c r="O72" s="13">
        <v>7652961003</v>
      </c>
      <c r="Q72" s="13">
        <v>-3478994712</v>
      </c>
    </row>
    <row r="73" spans="1:17" ht="18.75" x14ac:dyDescent="0.45">
      <c r="A73" s="22" t="s">
        <v>237</v>
      </c>
      <c r="J73" s="15"/>
      <c r="K73" s="13">
        <v>8250530</v>
      </c>
      <c r="M73" s="13">
        <v>22223056980</v>
      </c>
      <c r="O73" s="13">
        <v>16679932562</v>
      </c>
      <c r="Q73" s="13">
        <v>5543124418</v>
      </c>
    </row>
    <row r="74" spans="1:17" ht="37.5" x14ac:dyDescent="0.45">
      <c r="A74" s="22" t="s">
        <v>197</v>
      </c>
      <c r="J74" s="15"/>
      <c r="K74" s="13">
        <v>1367223</v>
      </c>
      <c r="M74" s="13">
        <v>10430302664</v>
      </c>
      <c r="O74" s="13">
        <v>9655048000</v>
      </c>
      <c r="Q74" s="13">
        <v>775254664</v>
      </c>
    </row>
    <row r="75" spans="1:17" ht="18.75" x14ac:dyDescent="0.45">
      <c r="A75" s="22" t="s">
        <v>72</v>
      </c>
      <c r="C75" s="13">
        <v>289515</v>
      </c>
      <c r="E75" s="13">
        <v>3149442775</v>
      </c>
      <c r="G75" s="13">
        <v>3348319588</v>
      </c>
      <c r="I75" s="13">
        <v>-198876813</v>
      </c>
      <c r="K75" s="13">
        <v>289515</v>
      </c>
      <c r="M75" s="13">
        <v>3149442775</v>
      </c>
      <c r="O75" s="13">
        <v>3348319588</v>
      </c>
      <c r="Q75" s="13">
        <v>-198876813</v>
      </c>
    </row>
    <row r="76" spans="1:17" ht="18.75" x14ac:dyDescent="0.45">
      <c r="A76" s="22" t="s">
        <v>238</v>
      </c>
      <c r="J76" s="15"/>
      <c r="K76" s="13">
        <v>278677</v>
      </c>
      <c r="M76" s="13">
        <v>2790980199</v>
      </c>
      <c r="O76" s="13">
        <v>2055395540</v>
      </c>
      <c r="Q76" s="13">
        <v>735584659</v>
      </c>
    </row>
    <row r="77" spans="1:17" ht="18.75" x14ac:dyDescent="0.45">
      <c r="A77" s="16" t="s">
        <v>73</v>
      </c>
      <c r="C77" s="16">
        <f>SUM(C9:$C$76)</f>
        <v>13046960</v>
      </c>
      <c r="E77" s="16">
        <f>SUM(E9:$E$76)</f>
        <v>38825208301</v>
      </c>
      <c r="G77" s="16">
        <f>SUM(G9:$G$76)</f>
        <v>42330185843</v>
      </c>
      <c r="I77" s="16">
        <f>SUM(I9:$I$76)</f>
        <v>-3504977542</v>
      </c>
      <c r="K77" s="16">
        <f>SUM(K9:$K$76)</f>
        <v>213024758</v>
      </c>
      <c r="M77" s="16">
        <f>SUM(M9:$M$76)</f>
        <v>1367291676717</v>
      </c>
      <c r="O77" s="16">
        <f>SUM(O9:$O$76)</f>
        <v>1260234914812</v>
      </c>
      <c r="Q77" s="16">
        <f>SUM(Q9:$Q$76)</f>
        <v>107056761905</v>
      </c>
    </row>
    <row r="78" spans="1:17" ht="18.75" x14ac:dyDescent="0.45">
      <c r="C78" s="18"/>
      <c r="E78" s="18"/>
      <c r="G78" s="18"/>
      <c r="I78" s="18"/>
      <c r="K78" s="18"/>
      <c r="M78" s="18"/>
      <c r="O78" s="18"/>
      <c r="Q78" s="18"/>
    </row>
    <row r="80" spans="1:17" ht="18.75" x14ac:dyDescent="0.45">
      <c r="A80" s="39" t="s">
        <v>239</v>
      </c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1"/>
    </row>
  </sheetData>
  <mergeCells count="7">
    <mergeCell ref="A80:Q80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70"/>
  <sheetViews>
    <sheetView rightToLeft="1" topLeftCell="A56" workbookViewId="0">
      <selection activeCell="I37" sqref="I37"/>
    </sheetView>
  </sheetViews>
  <sheetFormatPr defaultRowHeight="18" x14ac:dyDescent="0.45"/>
  <cols>
    <col min="1" max="1" width="22.28515625" style="3" bestFit="1" customWidth="1"/>
    <col min="2" max="2" width="1.42578125" style="3" customWidth="1"/>
    <col min="3" max="3" width="12.85546875" style="3" bestFit="1" customWidth="1"/>
    <col min="4" max="4" width="1.42578125" style="3" customWidth="1"/>
    <col min="5" max="5" width="18.28515625" style="3" bestFit="1" customWidth="1"/>
    <col min="6" max="6" width="1.42578125" style="3" customWidth="1"/>
    <col min="7" max="7" width="18.42578125" style="3" bestFit="1" customWidth="1"/>
    <col min="8" max="8" width="1.42578125" style="3" customWidth="1"/>
    <col min="9" max="9" width="16.85546875" style="3" bestFit="1" customWidth="1"/>
    <col min="10" max="10" width="1.42578125" style="3" customWidth="1"/>
    <col min="11" max="11" width="12.85546875" style="3" bestFit="1" customWidth="1"/>
    <col min="12" max="12" width="1.42578125" style="3" customWidth="1"/>
    <col min="13" max="13" width="18.28515625" style="3" bestFit="1" customWidth="1"/>
    <col min="14" max="14" width="1.42578125" style="3" customWidth="1"/>
    <col min="15" max="15" width="18.42578125" style="3" bestFit="1" customWidth="1"/>
    <col min="16" max="16" width="1.42578125" style="3" customWidth="1"/>
    <col min="17" max="17" width="16.85546875" style="3" bestFit="1" customWidth="1"/>
    <col min="18" max="16384" width="9.140625" style="3"/>
  </cols>
  <sheetData>
    <row r="1" spans="1:17" ht="20.100000000000001" customHeight="1" x14ac:dyDescent="0.45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20.100000000000001" customHeight="1" x14ac:dyDescent="0.45">
      <c r="A2" s="4" t="s">
        <v>124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0.100000000000001" customHeight="1" x14ac:dyDescent="0.45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5" spans="1:17" ht="21" x14ac:dyDescent="0.45">
      <c r="A5" s="5" t="s">
        <v>240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7" spans="1:17" ht="21" x14ac:dyDescent="0.45">
      <c r="C7" s="6" t="s">
        <v>140</v>
      </c>
      <c r="D7" s="7"/>
      <c r="E7" s="7"/>
      <c r="F7" s="7"/>
      <c r="G7" s="7"/>
      <c r="H7" s="7"/>
      <c r="I7" s="7"/>
      <c r="K7" s="6" t="s">
        <v>7</v>
      </c>
      <c r="L7" s="7"/>
      <c r="M7" s="7"/>
      <c r="N7" s="7"/>
      <c r="O7" s="7"/>
      <c r="P7" s="7"/>
      <c r="Q7" s="7"/>
    </row>
    <row r="8" spans="1:17" ht="42" x14ac:dyDescent="0.45">
      <c r="A8" s="38" t="s">
        <v>126</v>
      </c>
      <c r="C8" s="36" t="s">
        <v>9</v>
      </c>
      <c r="E8" s="36" t="s">
        <v>11</v>
      </c>
      <c r="G8" s="36" t="s">
        <v>207</v>
      </c>
      <c r="I8" s="36" t="s">
        <v>241</v>
      </c>
      <c r="K8" s="36" t="s">
        <v>9</v>
      </c>
      <c r="M8" s="36" t="s">
        <v>11</v>
      </c>
      <c r="O8" s="36" t="s">
        <v>207</v>
      </c>
      <c r="Q8" s="36" t="s">
        <v>241</v>
      </c>
    </row>
    <row r="9" spans="1:17" ht="18.75" x14ac:dyDescent="0.45">
      <c r="A9" s="22" t="s">
        <v>17</v>
      </c>
      <c r="C9" s="13">
        <v>5000000</v>
      </c>
      <c r="E9" s="13">
        <v>31710195000</v>
      </c>
      <c r="G9" s="13">
        <v>30191328830</v>
      </c>
      <c r="I9" s="13">
        <v>1518866170</v>
      </c>
      <c r="K9" s="13">
        <v>5000000</v>
      </c>
      <c r="M9" s="13">
        <v>31710195000</v>
      </c>
      <c r="O9" s="13">
        <v>24929695866</v>
      </c>
      <c r="Q9" s="13">
        <v>6780499134</v>
      </c>
    </row>
    <row r="10" spans="1:17" ht="18.75" x14ac:dyDescent="0.45">
      <c r="A10" s="22" t="s">
        <v>18</v>
      </c>
      <c r="C10" s="13">
        <v>708623</v>
      </c>
      <c r="E10" s="13">
        <v>9044581940</v>
      </c>
      <c r="G10" s="13">
        <v>9199551413</v>
      </c>
      <c r="I10" s="13">
        <v>-154969473</v>
      </c>
      <c r="K10" s="13">
        <v>708623</v>
      </c>
      <c r="M10" s="13">
        <v>9044581940</v>
      </c>
      <c r="O10" s="13">
        <v>9016822996</v>
      </c>
      <c r="Q10" s="13">
        <v>27758944</v>
      </c>
    </row>
    <row r="11" spans="1:17" ht="18.75" x14ac:dyDescent="0.45">
      <c r="A11" s="22" t="s">
        <v>19</v>
      </c>
      <c r="C11" s="13">
        <v>3762777</v>
      </c>
      <c r="E11" s="13">
        <v>9294865365</v>
      </c>
      <c r="G11" s="13">
        <v>10143933549</v>
      </c>
      <c r="I11" s="13">
        <v>-849068184</v>
      </c>
      <c r="K11" s="13">
        <v>3762777</v>
      </c>
      <c r="M11" s="13">
        <v>9294865365</v>
      </c>
      <c r="O11" s="13">
        <v>8245733020</v>
      </c>
      <c r="Q11" s="13">
        <v>1049132345</v>
      </c>
    </row>
    <row r="12" spans="1:17" ht="18.75" x14ac:dyDescent="0.45">
      <c r="A12" s="22" t="s">
        <v>20</v>
      </c>
      <c r="C12" s="13">
        <v>6000000</v>
      </c>
      <c r="E12" s="13">
        <v>16831254600</v>
      </c>
      <c r="G12" s="13">
        <v>16771611600</v>
      </c>
      <c r="I12" s="13">
        <v>59643000</v>
      </c>
      <c r="K12" s="13">
        <v>6000000</v>
      </c>
      <c r="M12" s="13">
        <v>16831254600</v>
      </c>
      <c r="O12" s="13">
        <v>20343458101</v>
      </c>
      <c r="Q12" s="13">
        <v>-3512203501</v>
      </c>
    </row>
    <row r="13" spans="1:17" ht="18.75" x14ac:dyDescent="0.45">
      <c r="A13" s="22" t="s">
        <v>21</v>
      </c>
      <c r="C13" s="13">
        <v>5100000</v>
      </c>
      <c r="E13" s="13">
        <v>18788141430</v>
      </c>
      <c r="G13" s="13">
        <v>19568868300</v>
      </c>
      <c r="I13" s="13">
        <v>-780726870</v>
      </c>
      <c r="K13" s="13">
        <v>5100000</v>
      </c>
      <c r="M13" s="13">
        <v>18788141430</v>
      </c>
      <c r="O13" s="13">
        <v>27417545391</v>
      </c>
      <c r="Q13" s="13">
        <v>-8629403961</v>
      </c>
    </row>
    <row r="14" spans="1:17" ht="18.75" x14ac:dyDescent="0.45">
      <c r="A14" s="22" t="s">
        <v>22</v>
      </c>
      <c r="C14" s="13">
        <v>53000000</v>
      </c>
      <c r="E14" s="13">
        <v>191930179950</v>
      </c>
      <c r="G14" s="13">
        <v>195881528700</v>
      </c>
      <c r="I14" s="13">
        <v>-3951348750</v>
      </c>
      <c r="K14" s="13">
        <v>53000000</v>
      </c>
      <c r="M14" s="13">
        <v>191930179950</v>
      </c>
      <c r="O14" s="13">
        <v>169644573000</v>
      </c>
      <c r="Q14" s="13">
        <v>22285606950</v>
      </c>
    </row>
    <row r="15" spans="1:17" ht="18.75" x14ac:dyDescent="0.45">
      <c r="A15" s="22" t="s">
        <v>23</v>
      </c>
      <c r="C15" s="13">
        <v>121714690</v>
      </c>
      <c r="E15" s="13">
        <v>301750276061</v>
      </c>
      <c r="G15" s="13">
        <v>286876456651</v>
      </c>
      <c r="I15" s="13">
        <v>14873819410</v>
      </c>
      <c r="K15" s="13">
        <v>121714690</v>
      </c>
      <c r="M15" s="13">
        <v>301750276061</v>
      </c>
      <c r="O15" s="13">
        <v>203743040193</v>
      </c>
      <c r="Q15" s="13">
        <v>98007235868</v>
      </c>
    </row>
    <row r="16" spans="1:17" ht="18.75" x14ac:dyDescent="0.45">
      <c r="A16" s="22" t="s">
        <v>24</v>
      </c>
      <c r="C16" s="13">
        <v>0</v>
      </c>
      <c r="E16" s="13">
        <v>0</v>
      </c>
      <c r="G16" s="13">
        <v>-2290209981</v>
      </c>
      <c r="I16" s="13">
        <v>2290209981</v>
      </c>
    </row>
    <row r="17" spans="1:17" ht="18.75" x14ac:dyDescent="0.45">
      <c r="A17" s="22" t="s">
        <v>25</v>
      </c>
      <c r="C17" s="13">
        <v>4400000</v>
      </c>
      <c r="E17" s="13">
        <v>15457079880</v>
      </c>
      <c r="G17" s="13">
        <v>15251510340</v>
      </c>
      <c r="I17" s="13">
        <v>205569540</v>
      </c>
      <c r="K17" s="13">
        <v>4400000</v>
      </c>
      <c r="M17" s="13">
        <v>15457079880</v>
      </c>
      <c r="O17" s="13">
        <v>19608409112</v>
      </c>
      <c r="Q17" s="13">
        <v>-4151329232</v>
      </c>
    </row>
    <row r="18" spans="1:17" ht="37.5" x14ac:dyDescent="0.45">
      <c r="A18" s="22" t="s">
        <v>218</v>
      </c>
      <c r="J18" s="15"/>
      <c r="K18" s="13">
        <v>0</v>
      </c>
      <c r="M18" s="13">
        <v>0</v>
      </c>
      <c r="O18" s="13">
        <v>-481749</v>
      </c>
      <c r="Q18" s="13">
        <v>481749</v>
      </c>
    </row>
    <row r="19" spans="1:17" ht="37.5" x14ac:dyDescent="0.45">
      <c r="A19" s="22" t="s">
        <v>26</v>
      </c>
      <c r="C19" s="13">
        <v>20400000</v>
      </c>
      <c r="E19" s="13">
        <v>37596561480</v>
      </c>
      <c r="G19" s="13">
        <v>39948881400</v>
      </c>
      <c r="I19" s="13">
        <v>-2352319920</v>
      </c>
      <c r="K19" s="13">
        <v>20400000</v>
      </c>
      <c r="M19" s="13">
        <v>37596561480</v>
      </c>
      <c r="O19" s="13">
        <v>47338579527</v>
      </c>
      <c r="Q19" s="13">
        <v>-9742018047</v>
      </c>
    </row>
    <row r="20" spans="1:17" ht="18.75" x14ac:dyDescent="0.45">
      <c r="A20" s="22" t="s">
        <v>27</v>
      </c>
      <c r="C20" s="13">
        <v>107416</v>
      </c>
      <c r="E20" s="13">
        <v>1310152254</v>
      </c>
      <c r="G20" s="13">
        <v>1392129599</v>
      </c>
      <c r="I20" s="13">
        <v>-81977345</v>
      </c>
      <c r="K20" s="13">
        <v>107416</v>
      </c>
      <c r="M20" s="13">
        <v>1310152254</v>
      </c>
      <c r="O20" s="13">
        <v>1392129599</v>
      </c>
      <c r="Q20" s="13">
        <v>-81977345</v>
      </c>
    </row>
    <row r="21" spans="1:17" ht="18.75" x14ac:dyDescent="0.45">
      <c r="A21" s="22" t="s">
        <v>28</v>
      </c>
      <c r="C21" s="13">
        <v>12622301</v>
      </c>
      <c r="E21" s="13">
        <v>71519030362</v>
      </c>
      <c r="G21" s="13">
        <v>76161493736</v>
      </c>
      <c r="I21" s="13">
        <v>-4642463374</v>
      </c>
      <c r="K21" s="13">
        <v>12622301</v>
      </c>
      <c r="M21" s="13">
        <v>71519030362</v>
      </c>
      <c r="O21" s="13">
        <v>89288416905</v>
      </c>
      <c r="Q21" s="13">
        <v>-17769386543</v>
      </c>
    </row>
    <row r="22" spans="1:17" ht="18.75" x14ac:dyDescent="0.45">
      <c r="A22" s="22" t="s">
        <v>29</v>
      </c>
      <c r="C22" s="13">
        <v>3140000</v>
      </c>
      <c r="E22" s="13">
        <v>9529380801</v>
      </c>
      <c r="G22" s="13">
        <v>8006806079</v>
      </c>
      <c r="I22" s="13">
        <v>1522574722</v>
      </c>
      <c r="K22" s="13">
        <v>3140000</v>
      </c>
      <c r="M22" s="13">
        <v>9529380801</v>
      </c>
      <c r="O22" s="13">
        <v>8311163032</v>
      </c>
      <c r="Q22" s="13">
        <v>1218217769</v>
      </c>
    </row>
    <row r="23" spans="1:17" ht="18.75" x14ac:dyDescent="0.45">
      <c r="A23" s="22" t="s">
        <v>30</v>
      </c>
      <c r="C23" s="13">
        <v>14300000</v>
      </c>
      <c r="E23" s="13">
        <v>34940261070</v>
      </c>
      <c r="G23" s="13">
        <v>36901919340</v>
      </c>
      <c r="I23" s="13">
        <v>-1961658270</v>
      </c>
      <c r="K23" s="13">
        <v>14300000</v>
      </c>
      <c r="M23" s="13">
        <v>34940261070</v>
      </c>
      <c r="O23" s="13">
        <v>44291128422</v>
      </c>
      <c r="Q23" s="13">
        <v>-9350867352</v>
      </c>
    </row>
    <row r="24" spans="1:17" ht="18.75" x14ac:dyDescent="0.45">
      <c r="A24" s="22" t="s">
        <v>31</v>
      </c>
      <c r="C24" s="13">
        <v>1300949</v>
      </c>
      <c r="E24" s="13">
        <v>10087025157</v>
      </c>
      <c r="G24" s="13">
        <v>10332734744</v>
      </c>
      <c r="I24" s="13">
        <v>-245709587</v>
      </c>
      <c r="K24" s="13">
        <v>1300949</v>
      </c>
      <c r="M24" s="13">
        <v>10087025157</v>
      </c>
      <c r="O24" s="13">
        <v>9625044206</v>
      </c>
      <c r="Q24" s="13">
        <v>461980951</v>
      </c>
    </row>
    <row r="25" spans="1:17" ht="18.75" x14ac:dyDescent="0.45">
      <c r="A25" s="22" t="s">
        <v>32</v>
      </c>
      <c r="C25" s="13">
        <v>11130842</v>
      </c>
      <c r="E25" s="13">
        <v>21343639422</v>
      </c>
      <c r="G25" s="13">
        <v>21282563344</v>
      </c>
      <c r="I25" s="13">
        <v>61076078</v>
      </c>
      <c r="K25" s="13">
        <v>11130842</v>
      </c>
      <c r="M25" s="13">
        <v>21343639422</v>
      </c>
      <c r="O25" s="13">
        <v>24601436373</v>
      </c>
      <c r="Q25" s="13">
        <v>-3257796951</v>
      </c>
    </row>
    <row r="26" spans="1:17" ht="18.75" x14ac:dyDescent="0.45">
      <c r="A26" s="22" t="s">
        <v>33</v>
      </c>
      <c r="C26" s="13">
        <v>1028378</v>
      </c>
      <c r="E26" s="13">
        <v>6102887131</v>
      </c>
      <c r="G26" s="13">
        <v>6368674510</v>
      </c>
      <c r="I26" s="13">
        <v>-265787379</v>
      </c>
      <c r="K26" s="13">
        <v>1028378</v>
      </c>
      <c r="M26" s="13">
        <v>6102887131</v>
      </c>
      <c r="O26" s="13">
        <v>7860615347</v>
      </c>
      <c r="Q26" s="13">
        <v>-1757728216</v>
      </c>
    </row>
    <row r="27" spans="1:17" ht="37.5" x14ac:dyDescent="0.45">
      <c r="A27" s="22" t="s">
        <v>34</v>
      </c>
      <c r="C27" s="13">
        <v>0</v>
      </c>
      <c r="E27" s="13">
        <v>0</v>
      </c>
      <c r="G27" s="13">
        <v>-607092148</v>
      </c>
      <c r="I27" s="13">
        <v>607092148</v>
      </c>
    </row>
    <row r="28" spans="1:17" ht="18.75" x14ac:dyDescent="0.45">
      <c r="A28" s="22" t="s">
        <v>35</v>
      </c>
      <c r="C28" s="13">
        <v>6508548</v>
      </c>
      <c r="E28" s="13">
        <v>33901868010</v>
      </c>
      <c r="G28" s="13">
        <v>34548850224</v>
      </c>
      <c r="I28" s="13">
        <v>-646982214</v>
      </c>
      <c r="K28" s="13">
        <v>6508548</v>
      </c>
      <c r="M28" s="13">
        <v>33901868010</v>
      </c>
      <c r="O28" s="13">
        <v>35392041231</v>
      </c>
      <c r="Q28" s="13">
        <v>-1490173221</v>
      </c>
    </row>
    <row r="29" spans="1:17" ht="18.75" x14ac:dyDescent="0.45">
      <c r="A29" s="22" t="s">
        <v>36</v>
      </c>
      <c r="C29" s="13">
        <v>5970000</v>
      </c>
      <c r="E29" s="13">
        <v>141418622655</v>
      </c>
      <c r="G29" s="13">
        <v>142249449645</v>
      </c>
      <c r="I29" s="13">
        <v>-830826990</v>
      </c>
      <c r="K29" s="13">
        <v>5970000</v>
      </c>
      <c r="M29" s="13">
        <v>141418622655</v>
      </c>
      <c r="O29" s="13">
        <v>150735753900</v>
      </c>
      <c r="Q29" s="13">
        <v>-9317131245</v>
      </c>
    </row>
    <row r="30" spans="1:17" ht="18.75" x14ac:dyDescent="0.45">
      <c r="A30" s="22" t="s">
        <v>37</v>
      </c>
      <c r="C30" s="13">
        <v>4563157</v>
      </c>
      <c r="E30" s="13">
        <v>125964892614</v>
      </c>
      <c r="G30" s="13">
        <v>126599933484</v>
      </c>
      <c r="I30" s="13">
        <v>-635040870</v>
      </c>
      <c r="K30" s="13">
        <v>4563157</v>
      </c>
      <c r="M30" s="13">
        <v>125964892614</v>
      </c>
      <c r="O30" s="13">
        <v>101677158718</v>
      </c>
      <c r="Q30" s="13">
        <v>24287733896</v>
      </c>
    </row>
    <row r="31" spans="1:17" ht="18.75" x14ac:dyDescent="0.45">
      <c r="A31" s="22" t="s">
        <v>38</v>
      </c>
      <c r="C31" s="13">
        <v>1662000</v>
      </c>
      <c r="E31" s="13">
        <v>24732103167</v>
      </c>
      <c r="G31" s="13">
        <v>23732575951</v>
      </c>
      <c r="I31" s="13">
        <v>999527216</v>
      </c>
      <c r="K31" s="13">
        <v>1662000</v>
      </c>
      <c r="M31" s="13">
        <v>24732103167</v>
      </c>
      <c r="O31" s="13">
        <v>25491530424</v>
      </c>
      <c r="Q31" s="13">
        <v>-759427257</v>
      </c>
    </row>
    <row r="32" spans="1:17" ht="18.75" x14ac:dyDescent="0.45">
      <c r="A32" s="22" t="s">
        <v>39</v>
      </c>
      <c r="C32" s="13">
        <v>984976</v>
      </c>
      <c r="E32" s="13">
        <v>20326435555</v>
      </c>
      <c r="G32" s="13">
        <v>20277479785</v>
      </c>
      <c r="I32" s="13">
        <v>48955770</v>
      </c>
      <c r="K32" s="13">
        <v>984976</v>
      </c>
      <c r="M32" s="13">
        <v>20326435555</v>
      </c>
      <c r="O32" s="13">
        <v>20009152032</v>
      </c>
      <c r="Q32" s="13">
        <v>317283523</v>
      </c>
    </row>
    <row r="33" spans="1:17" ht="18.75" x14ac:dyDescent="0.45">
      <c r="A33" s="22" t="s">
        <v>40</v>
      </c>
      <c r="C33" s="13">
        <v>92951</v>
      </c>
      <c r="E33" s="13">
        <v>28574063424</v>
      </c>
      <c r="G33" s="13">
        <v>32197910692</v>
      </c>
      <c r="I33" s="13">
        <v>-3623847268</v>
      </c>
      <c r="K33" s="13">
        <v>92951</v>
      </c>
      <c r="M33" s="13">
        <v>28574063424</v>
      </c>
      <c r="O33" s="13">
        <v>23432788739</v>
      </c>
      <c r="Q33" s="13">
        <v>5141274685</v>
      </c>
    </row>
    <row r="34" spans="1:17" ht="18.75" x14ac:dyDescent="0.45">
      <c r="A34" s="22" t="s">
        <v>41</v>
      </c>
      <c r="C34" s="13">
        <v>500000</v>
      </c>
      <c r="E34" s="13">
        <v>18703050750</v>
      </c>
      <c r="G34" s="13">
        <v>18827307000</v>
      </c>
      <c r="I34" s="13">
        <v>-124256250</v>
      </c>
      <c r="K34" s="13">
        <v>500000</v>
      </c>
      <c r="M34" s="13">
        <v>18703050750</v>
      </c>
      <c r="O34" s="13">
        <v>20004631832</v>
      </c>
      <c r="Q34" s="13">
        <v>-1301581082</v>
      </c>
    </row>
    <row r="35" spans="1:17" ht="37.5" x14ac:dyDescent="0.45">
      <c r="A35" s="22" t="s">
        <v>42</v>
      </c>
      <c r="C35" s="13">
        <v>1401114</v>
      </c>
      <c r="E35" s="13">
        <v>2650455338</v>
      </c>
      <c r="G35" s="13">
        <v>2681615656</v>
      </c>
      <c r="I35" s="13">
        <v>-31160318</v>
      </c>
      <c r="K35" s="13">
        <v>1401114</v>
      </c>
      <c r="M35" s="13">
        <v>2650455338</v>
      </c>
      <c r="O35" s="13">
        <v>2969464555</v>
      </c>
      <c r="Q35" s="13">
        <v>-319009217</v>
      </c>
    </row>
    <row r="36" spans="1:17" ht="37.5" x14ac:dyDescent="0.45">
      <c r="A36" s="22" t="s">
        <v>43</v>
      </c>
      <c r="C36" s="13">
        <v>2415000</v>
      </c>
      <c r="E36" s="13">
        <v>13755614197</v>
      </c>
      <c r="G36" s="13">
        <v>11834921976</v>
      </c>
      <c r="I36" s="13">
        <v>1920692221</v>
      </c>
      <c r="K36" s="13">
        <v>2415000</v>
      </c>
      <c r="M36" s="13">
        <v>13755614197</v>
      </c>
      <c r="O36" s="13">
        <v>17264291057</v>
      </c>
      <c r="Q36" s="13">
        <v>-3508676860</v>
      </c>
    </row>
    <row r="37" spans="1:17" ht="37.5" x14ac:dyDescent="0.45">
      <c r="A37" s="22" t="s">
        <v>44</v>
      </c>
      <c r="C37" s="13">
        <v>4128131</v>
      </c>
      <c r="E37" s="13">
        <v>18014666244</v>
      </c>
      <c r="G37" s="13">
        <v>18441437381</v>
      </c>
      <c r="I37" s="13">
        <v>-426771137</v>
      </c>
      <c r="K37" s="13">
        <v>4128131</v>
      </c>
      <c r="M37" s="13">
        <v>18014666244</v>
      </c>
      <c r="O37" s="13">
        <v>20805627539</v>
      </c>
      <c r="Q37" s="13">
        <v>-2790961295</v>
      </c>
    </row>
    <row r="38" spans="1:17" ht="37.5" x14ac:dyDescent="0.45">
      <c r="A38" s="22" t="s">
        <v>45</v>
      </c>
      <c r="C38" s="13">
        <v>21592996</v>
      </c>
      <c r="E38" s="13">
        <v>132650719224</v>
      </c>
      <c r="G38" s="13">
        <v>115908395439</v>
      </c>
      <c r="I38" s="13">
        <v>16742323785</v>
      </c>
      <c r="K38" s="13">
        <v>21592996</v>
      </c>
      <c r="M38" s="13">
        <v>132650719224</v>
      </c>
      <c r="O38" s="13">
        <v>85235629808</v>
      </c>
      <c r="Q38" s="13">
        <v>47415089416</v>
      </c>
    </row>
    <row r="39" spans="1:17" ht="37.5" x14ac:dyDescent="0.45">
      <c r="A39" s="22" t="s">
        <v>46</v>
      </c>
      <c r="C39" s="13">
        <v>2300000</v>
      </c>
      <c r="E39" s="13">
        <v>25698180600</v>
      </c>
      <c r="G39" s="13">
        <v>26273735550</v>
      </c>
      <c r="I39" s="13">
        <v>-575554950</v>
      </c>
      <c r="K39" s="13">
        <v>2300000</v>
      </c>
      <c r="M39" s="13">
        <v>25698180600</v>
      </c>
      <c r="O39" s="13">
        <v>25149465000</v>
      </c>
      <c r="Q39" s="13">
        <v>548715600</v>
      </c>
    </row>
    <row r="40" spans="1:17" ht="18.75" x14ac:dyDescent="0.45">
      <c r="A40" s="22" t="s">
        <v>47</v>
      </c>
      <c r="C40" s="13">
        <v>2536000</v>
      </c>
      <c r="E40" s="13">
        <v>98164266552</v>
      </c>
      <c r="G40" s="13">
        <v>95290428240</v>
      </c>
      <c r="I40" s="13">
        <v>2873838312</v>
      </c>
      <c r="K40" s="13">
        <v>2536000</v>
      </c>
      <c r="M40" s="13">
        <v>98164266552</v>
      </c>
      <c r="O40" s="13">
        <v>57174256944</v>
      </c>
      <c r="Q40" s="13">
        <v>40990009608</v>
      </c>
    </row>
    <row r="41" spans="1:17" ht="18.75" x14ac:dyDescent="0.45">
      <c r="A41" s="22" t="s">
        <v>48</v>
      </c>
      <c r="C41" s="13">
        <v>6632373</v>
      </c>
      <c r="E41" s="13">
        <v>33426055630</v>
      </c>
      <c r="G41" s="13">
        <v>36145632979</v>
      </c>
      <c r="I41" s="13">
        <v>-2719577349</v>
      </c>
      <c r="K41" s="13">
        <v>6632373</v>
      </c>
      <c r="M41" s="13">
        <v>33426055630</v>
      </c>
      <c r="O41" s="13">
        <v>38962698391</v>
      </c>
      <c r="Q41" s="13">
        <v>-5536642761</v>
      </c>
    </row>
    <row r="42" spans="1:17" ht="18.75" x14ac:dyDescent="0.45">
      <c r="A42" s="22" t="s">
        <v>49</v>
      </c>
      <c r="C42" s="13">
        <v>2856444</v>
      </c>
      <c r="E42" s="13">
        <v>34783239938</v>
      </c>
      <c r="G42" s="13">
        <v>35123973717</v>
      </c>
      <c r="I42" s="13">
        <v>-340733779</v>
      </c>
      <c r="K42" s="13">
        <v>2856444</v>
      </c>
      <c r="M42" s="13">
        <v>34783239938</v>
      </c>
      <c r="O42" s="13">
        <v>33306726896</v>
      </c>
      <c r="Q42" s="13">
        <v>1476513042</v>
      </c>
    </row>
    <row r="43" spans="1:17" ht="18.75" x14ac:dyDescent="0.45">
      <c r="A43" s="22" t="s">
        <v>50</v>
      </c>
      <c r="C43" s="13">
        <v>32969288</v>
      </c>
      <c r="E43" s="13">
        <v>204504273395</v>
      </c>
      <c r="G43" s="13">
        <v>208764779091</v>
      </c>
      <c r="I43" s="13">
        <v>-4260505696</v>
      </c>
      <c r="K43" s="13">
        <v>32969288</v>
      </c>
      <c r="M43" s="13">
        <v>204504273395</v>
      </c>
      <c r="O43" s="13">
        <v>193033681137</v>
      </c>
      <c r="Q43" s="13">
        <v>11470592258</v>
      </c>
    </row>
    <row r="44" spans="1:17" ht="18.75" x14ac:dyDescent="0.45">
      <c r="A44" s="22" t="s">
        <v>51</v>
      </c>
      <c r="C44" s="13">
        <v>164000</v>
      </c>
      <c r="E44" s="13">
        <v>30055141512</v>
      </c>
      <c r="G44" s="13">
        <v>30342064104</v>
      </c>
      <c r="I44" s="13">
        <v>-286922592</v>
      </c>
      <c r="K44" s="13">
        <v>164000</v>
      </c>
      <c r="M44" s="13">
        <v>30055141512</v>
      </c>
      <c r="O44" s="13">
        <v>24701106122</v>
      </c>
      <c r="Q44" s="13">
        <v>5354035390</v>
      </c>
    </row>
    <row r="45" spans="1:17" ht="18.75" x14ac:dyDescent="0.45">
      <c r="A45" s="22" t="s">
        <v>52</v>
      </c>
      <c r="C45" s="13">
        <v>2741672</v>
      </c>
      <c r="E45" s="13">
        <v>22565972947</v>
      </c>
      <c r="G45" s="13">
        <v>24446470693</v>
      </c>
      <c r="I45" s="13">
        <v>-1880497746</v>
      </c>
      <c r="K45" s="13">
        <v>2741672</v>
      </c>
      <c r="M45" s="13">
        <v>22565972947</v>
      </c>
      <c r="O45" s="13">
        <v>20518425546</v>
      </c>
      <c r="Q45" s="13">
        <v>2047547401</v>
      </c>
    </row>
    <row r="46" spans="1:17" ht="18.75" x14ac:dyDescent="0.45">
      <c r="A46" s="22" t="s">
        <v>53</v>
      </c>
      <c r="C46" s="13">
        <v>10391393</v>
      </c>
      <c r="E46" s="13">
        <v>105671441885</v>
      </c>
      <c r="G46" s="13">
        <v>108253832938</v>
      </c>
      <c r="I46" s="13">
        <v>-2582391053</v>
      </c>
      <c r="K46" s="13">
        <v>10391393</v>
      </c>
      <c r="M46" s="13">
        <v>105671441885</v>
      </c>
      <c r="O46" s="13">
        <v>96803230790</v>
      </c>
      <c r="Q46" s="13">
        <v>8868211095</v>
      </c>
    </row>
    <row r="47" spans="1:17" ht="18.75" x14ac:dyDescent="0.45">
      <c r="A47" s="22" t="s">
        <v>54</v>
      </c>
      <c r="C47" s="13">
        <v>3455133</v>
      </c>
      <c r="E47" s="13">
        <v>23045997973</v>
      </c>
      <c r="G47" s="13">
        <v>22118662734</v>
      </c>
      <c r="I47" s="13">
        <v>927335239</v>
      </c>
      <c r="K47" s="13">
        <v>3455133</v>
      </c>
      <c r="M47" s="13">
        <v>23045997973</v>
      </c>
      <c r="O47" s="13">
        <v>17594600480</v>
      </c>
      <c r="Q47" s="13">
        <v>5451397493</v>
      </c>
    </row>
    <row r="48" spans="1:17" ht="37.5" x14ac:dyDescent="0.45">
      <c r="A48" s="22" t="s">
        <v>55</v>
      </c>
      <c r="C48" s="13">
        <v>0</v>
      </c>
      <c r="E48" s="13">
        <v>0</v>
      </c>
      <c r="G48" s="13">
        <v>-12368081</v>
      </c>
      <c r="I48" s="13">
        <v>12368081</v>
      </c>
    </row>
    <row r="49" spans="1:17" ht="18.75" x14ac:dyDescent="0.45">
      <c r="A49" s="22" t="s">
        <v>56</v>
      </c>
      <c r="C49" s="13">
        <v>4650357</v>
      </c>
      <c r="E49" s="13">
        <v>34808835940</v>
      </c>
      <c r="G49" s="13">
        <v>35825827163</v>
      </c>
      <c r="I49" s="13">
        <v>-1016991223</v>
      </c>
      <c r="K49" s="13">
        <v>4650357</v>
      </c>
      <c r="M49" s="13">
        <v>34808835940</v>
      </c>
      <c r="O49" s="13">
        <v>31031503338</v>
      </c>
      <c r="Q49" s="13">
        <v>3777332602</v>
      </c>
    </row>
    <row r="50" spans="1:17" ht="37.5" x14ac:dyDescent="0.45">
      <c r="A50" s="22" t="s">
        <v>231</v>
      </c>
      <c r="J50" s="15"/>
      <c r="K50" s="13">
        <v>0</v>
      </c>
      <c r="M50" s="13">
        <v>0</v>
      </c>
      <c r="O50" s="13">
        <v>217187948</v>
      </c>
      <c r="Q50" s="13">
        <v>-217187948</v>
      </c>
    </row>
    <row r="51" spans="1:17" ht="18.75" x14ac:dyDescent="0.45">
      <c r="A51" s="22" t="s">
        <v>57</v>
      </c>
      <c r="C51" s="13">
        <v>26865468</v>
      </c>
      <c r="E51" s="13">
        <v>198422745198</v>
      </c>
      <c r="G51" s="13">
        <v>206968543107</v>
      </c>
      <c r="I51" s="13">
        <v>-8545797909</v>
      </c>
      <c r="K51" s="13">
        <v>26865468</v>
      </c>
      <c r="M51" s="13">
        <v>198422745198</v>
      </c>
      <c r="O51" s="13">
        <v>200025082305</v>
      </c>
      <c r="Q51" s="13">
        <v>-1602337107</v>
      </c>
    </row>
    <row r="52" spans="1:17" ht="18.75" x14ac:dyDescent="0.45">
      <c r="A52" s="22" t="s">
        <v>58</v>
      </c>
      <c r="C52" s="13">
        <v>7541555</v>
      </c>
      <c r="E52" s="13">
        <v>101055283440</v>
      </c>
      <c r="G52" s="13">
        <v>107652364258</v>
      </c>
      <c r="I52" s="13">
        <v>-6597080818</v>
      </c>
      <c r="K52" s="13">
        <v>7541555</v>
      </c>
      <c r="M52" s="13">
        <v>101055283440</v>
      </c>
      <c r="O52" s="13">
        <v>102329719507</v>
      </c>
      <c r="Q52" s="13">
        <v>-1274436067</v>
      </c>
    </row>
    <row r="53" spans="1:17" ht="18.75" x14ac:dyDescent="0.45">
      <c r="A53" s="22" t="s">
        <v>59</v>
      </c>
      <c r="C53" s="13">
        <v>20042105</v>
      </c>
      <c r="E53" s="13">
        <v>171137319942</v>
      </c>
      <c r="G53" s="13">
        <v>174524205203</v>
      </c>
      <c r="I53" s="13">
        <v>-3386885261</v>
      </c>
      <c r="K53" s="13">
        <v>20042105</v>
      </c>
      <c r="M53" s="13">
        <v>171137319942</v>
      </c>
      <c r="O53" s="13">
        <v>173877883004</v>
      </c>
      <c r="Q53" s="13">
        <v>-2740563062</v>
      </c>
    </row>
    <row r="54" spans="1:17" ht="18.75" x14ac:dyDescent="0.45">
      <c r="A54" s="22" t="s">
        <v>60</v>
      </c>
      <c r="C54" s="13">
        <v>5650000</v>
      </c>
      <c r="E54" s="13">
        <v>55939169700</v>
      </c>
      <c r="G54" s="13">
        <v>57736412100</v>
      </c>
      <c r="I54" s="13">
        <v>-1797242400</v>
      </c>
      <c r="K54" s="13">
        <v>5650000</v>
      </c>
      <c r="M54" s="13">
        <v>55939169700</v>
      </c>
      <c r="O54" s="13">
        <v>79083952061</v>
      </c>
      <c r="Q54" s="13">
        <v>-23144782361</v>
      </c>
    </row>
    <row r="55" spans="1:17" ht="18.75" x14ac:dyDescent="0.45">
      <c r="A55" s="22" t="s">
        <v>61</v>
      </c>
      <c r="C55" s="13">
        <v>10800000</v>
      </c>
      <c r="E55" s="13">
        <v>44424492120</v>
      </c>
      <c r="G55" s="13">
        <v>48536280540</v>
      </c>
      <c r="I55" s="13">
        <v>-4111788420</v>
      </c>
      <c r="K55" s="13">
        <v>10800000</v>
      </c>
      <c r="M55" s="13">
        <v>44424492120</v>
      </c>
      <c r="O55" s="13">
        <v>65055973061</v>
      </c>
      <c r="Q55" s="13">
        <v>-20631480941</v>
      </c>
    </row>
    <row r="56" spans="1:17" ht="18.75" x14ac:dyDescent="0.45">
      <c r="A56" s="22" t="s">
        <v>62</v>
      </c>
      <c r="C56" s="13">
        <v>3725173</v>
      </c>
      <c r="E56" s="13">
        <v>26291358367</v>
      </c>
      <c r="G56" s="13">
        <v>28587223463</v>
      </c>
      <c r="I56" s="13">
        <v>-2295865096</v>
      </c>
      <c r="K56" s="13">
        <v>3725173</v>
      </c>
      <c r="M56" s="13">
        <v>26291358367</v>
      </c>
      <c r="O56" s="13">
        <v>27601929167</v>
      </c>
      <c r="Q56" s="13">
        <v>-1310570800</v>
      </c>
    </row>
    <row r="57" spans="1:17" ht="18.75" x14ac:dyDescent="0.45">
      <c r="A57" s="22" t="s">
        <v>63</v>
      </c>
      <c r="C57" s="13">
        <v>447572</v>
      </c>
      <c r="E57" s="13">
        <v>30836639089</v>
      </c>
      <c r="G57" s="13">
        <v>29328397760</v>
      </c>
      <c r="I57" s="13">
        <v>1508241329</v>
      </c>
      <c r="K57" s="13">
        <v>447572</v>
      </c>
      <c r="M57" s="13">
        <v>30836639089</v>
      </c>
      <c r="O57" s="13">
        <v>27845808469</v>
      </c>
      <c r="Q57" s="13">
        <v>2990830620</v>
      </c>
    </row>
    <row r="58" spans="1:17" ht="18.75" x14ac:dyDescent="0.45">
      <c r="A58" s="22" t="s">
        <v>64</v>
      </c>
      <c r="C58" s="13">
        <v>630116</v>
      </c>
      <c r="E58" s="13">
        <v>29802532810</v>
      </c>
      <c r="G58" s="13">
        <v>28480898842</v>
      </c>
      <c r="I58" s="13">
        <v>1321633968</v>
      </c>
      <c r="K58" s="13">
        <v>630116</v>
      </c>
      <c r="M58" s="13">
        <v>29802532810</v>
      </c>
      <c r="O58" s="13">
        <v>17526457098</v>
      </c>
      <c r="Q58" s="13">
        <v>12276075712</v>
      </c>
    </row>
    <row r="59" spans="1:17" ht="18.75" x14ac:dyDescent="0.45">
      <c r="A59" s="22" t="s">
        <v>65</v>
      </c>
      <c r="C59" s="13">
        <v>1897609</v>
      </c>
      <c r="E59" s="13">
        <v>33350106244</v>
      </c>
      <c r="G59" s="13">
        <v>32953979416</v>
      </c>
      <c r="I59" s="13">
        <v>396126828</v>
      </c>
      <c r="K59" s="13">
        <v>1897609</v>
      </c>
      <c r="M59" s="13">
        <v>33350106244</v>
      </c>
      <c r="O59" s="13">
        <v>34844767619</v>
      </c>
      <c r="Q59" s="13">
        <v>-1494661375</v>
      </c>
    </row>
    <row r="60" spans="1:17" ht="18.75" x14ac:dyDescent="0.45">
      <c r="A60" s="22" t="s">
        <v>66</v>
      </c>
      <c r="C60" s="13">
        <v>1099665</v>
      </c>
      <c r="E60" s="13">
        <v>162984489194</v>
      </c>
      <c r="G60" s="13">
        <v>164416479005</v>
      </c>
      <c r="I60" s="13">
        <v>-1431989811</v>
      </c>
      <c r="K60" s="13">
        <v>1099665</v>
      </c>
      <c r="M60" s="13">
        <v>162984489194</v>
      </c>
      <c r="O60" s="13">
        <v>142040271803</v>
      </c>
      <c r="Q60" s="13">
        <v>20944217391</v>
      </c>
    </row>
    <row r="61" spans="1:17" ht="18.75" x14ac:dyDescent="0.45">
      <c r="A61" s="22" t="s">
        <v>67</v>
      </c>
      <c r="C61" s="13">
        <v>785221</v>
      </c>
      <c r="E61" s="13">
        <v>116012988216</v>
      </c>
      <c r="G61" s="13">
        <v>136207725367</v>
      </c>
      <c r="I61" s="13">
        <v>-20194737151</v>
      </c>
      <c r="K61" s="13">
        <v>785221</v>
      </c>
      <c r="M61" s="13">
        <v>116012988216</v>
      </c>
      <c r="O61" s="13">
        <v>132373293895</v>
      </c>
      <c r="Q61" s="13">
        <v>-16360305679</v>
      </c>
    </row>
    <row r="62" spans="1:17" ht="18.75" x14ac:dyDescent="0.45">
      <c r="A62" s="22" t="s">
        <v>68</v>
      </c>
      <c r="C62" s="13">
        <v>914746</v>
      </c>
      <c r="E62" s="13">
        <v>16203784116</v>
      </c>
      <c r="G62" s="13">
        <v>17649576302</v>
      </c>
      <c r="I62" s="13">
        <v>-1445792186</v>
      </c>
      <c r="K62" s="13">
        <v>914746</v>
      </c>
      <c r="M62" s="13">
        <v>16203784116</v>
      </c>
      <c r="O62" s="13">
        <v>14703933487</v>
      </c>
      <c r="Q62" s="13">
        <v>1499850629</v>
      </c>
    </row>
    <row r="63" spans="1:17" ht="18.75" x14ac:dyDescent="0.45">
      <c r="A63" s="22" t="s">
        <v>69</v>
      </c>
      <c r="C63" s="13">
        <v>5291577</v>
      </c>
      <c r="E63" s="13">
        <v>76429138458</v>
      </c>
      <c r="G63" s="13">
        <v>94681658103</v>
      </c>
      <c r="I63" s="13">
        <v>-18252519645</v>
      </c>
      <c r="K63" s="13">
        <v>5291577</v>
      </c>
      <c r="M63" s="13">
        <v>76429138458</v>
      </c>
      <c r="O63" s="13">
        <v>113361038875</v>
      </c>
      <c r="Q63" s="13">
        <v>-36931900417</v>
      </c>
    </row>
    <row r="64" spans="1:17" ht="37.5" x14ac:dyDescent="0.45">
      <c r="A64" s="22" t="s">
        <v>70</v>
      </c>
      <c r="C64" s="13">
        <v>8502170</v>
      </c>
      <c r="E64" s="13">
        <v>16598907222</v>
      </c>
      <c r="G64" s="13">
        <v>17891999281</v>
      </c>
      <c r="I64" s="13">
        <v>-1293092059</v>
      </c>
      <c r="K64" s="13">
        <v>8502170</v>
      </c>
      <c r="M64" s="13">
        <v>16598907222</v>
      </c>
      <c r="O64" s="13">
        <v>22635523238</v>
      </c>
      <c r="Q64" s="13">
        <v>-6036616016</v>
      </c>
    </row>
    <row r="65" spans="1:17" ht="56.25" x14ac:dyDescent="0.45">
      <c r="A65" s="22" t="s">
        <v>71</v>
      </c>
      <c r="C65" s="13">
        <v>0</v>
      </c>
      <c r="E65" s="13">
        <v>571</v>
      </c>
      <c r="G65" s="13">
        <v>571</v>
      </c>
      <c r="I65" s="13">
        <v>0</v>
      </c>
      <c r="K65" s="13">
        <v>0</v>
      </c>
      <c r="M65" s="13">
        <v>571</v>
      </c>
      <c r="O65" s="13">
        <v>571</v>
      </c>
      <c r="Q65" s="13">
        <v>0</v>
      </c>
    </row>
    <row r="66" spans="1:17" ht="18.75" x14ac:dyDescent="0.45">
      <c r="A66" s="22" t="s">
        <v>72</v>
      </c>
      <c r="C66" s="13">
        <v>4390048</v>
      </c>
      <c r="E66" s="13">
        <v>47872281542</v>
      </c>
      <c r="G66" s="13">
        <v>48359951041</v>
      </c>
      <c r="I66" s="13">
        <v>-487669499</v>
      </c>
      <c r="K66" s="13">
        <v>4390048</v>
      </c>
      <c r="M66" s="13">
        <v>47872281542</v>
      </c>
      <c r="O66" s="13">
        <v>51057948409</v>
      </c>
      <c r="Q66" s="13">
        <v>-3185666867</v>
      </c>
    </row>
    <row r="67" spans="1:17" ht="18.75" x14ac:dyDescent="0.45">
      <c r="A67" s="16" t="s">
        <v>73</v>
      </c>
      <c r="C67" s="16">
        <f>SUM(C9:$C$66)</f>
        <v>480814534</v>
      </c>
      <c r="E67" s="16">
        <f>SUM(E9:$E$66)</f>
        <v>3088012645682</v>
      </c>
      <c r="G67" s="16">
        <f>SUM(G9:$G$66)</f>
        <v>3145231300726</v>
      </c>
      <c r="I67" s="16">
        <f>SUM(I9:$I$66)</f>
        <v>-57218655044</v>
      </c>
      <c r="K67" s="16">
        <f>SUM(K9:$K$66)</f>
        <v>480814534</v>
      </c>
      <c r="M67" s="16">
        <f>SUM(M9:$M$66)</f>
        <v>3088012645682</v>
      </c>
      <c r="O67" s="16">
        <f>SUM(O9:$O$66)</f>
        <v>2961531844337</v>
      </c>
      <c r="Q67" s="16">
        <f>SUM(Q9:$Q$66)</f>
        <v>126480801345</v>
      </c>
    </row>
    <row r="68" spans="1:17" ht="18.75" x14ac:dyDescent="0.45">
      <c r="C68" s="18"/>
      <c r="E68" s="18"/>
      <c r="G68" s="18"/>
      <c r="I68" s="18"/>
      <c r="K68" s="18"/>
      <c r="M68" s="18"/>
      <c r="O68" s="18"/>
      <c r="Q68" s="18"/>
    </row>
    <row r="70" spans="1:17" ht="18.75" x14ac:dyDescent="0.45">
      <c r="A70" s="39" t="s">
        <v>239</v>
      </c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1"/>
    </row>
  </sheetData>
  <mergeCells count="7">
    <mergeCell ref="A70:Q70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110"/>
  <sheetViews>
    <sheetView rightToLeft="1" topLeftCell="A82" workbookViewId="0">
      <selection activeCell="X8" sqref="X8"/>
    </sheetView>
  </sheetViews>
  <sheetFormatPr defaultRowHeight="18" x14ac:dyDescent="0.45"/>
  <cols>
    <col min="1" max="1" width="21.28515625" style="3" customWidth="1"/>
    <col min="2" max="2" width="1.42578125" style="3" customWidth="1"/>
    <col min="3" max="3" width="17" style="3" customWidth="1"/>
    <col min="4" max="4" width="1.42578125" style="3" customWidth="1"/>
    <col min="5" max="5" width="17" style="3" customWidth="1"/>
    <col min="6" max="6" width="1.42578125" style="3" customWidth="1"/>
    <col min="7" max="7" width="17" style="3" customWidth="1"/>
    <col min="8" max="8" width="1.42578125" style="3" customWidth="1"/>
    <col min="9" max="9" width="17" style="3" customWidth="1"/>
    <col min="10" max="10" width="1.42578125" style="3" customWidth="1"/>
    <col min="11" max="11" width="10.7109375" style="3" customWidth="1"/>
    <col min="12" max="12" width="1.42578125" style="3" customWidth="1"/>
    <col min="13" max="13" width="17" style="3" customWidth="1"/>
    <col min="14" max="14" width="1.42578125" style="3" customWidth="1"/>
    <col min="15" max="15" width="17" style="3" customWidth="1"/>
    <col min="16" max="16" width="1.42578125" style="3" customWidth="1"/>
    <col min="17" max="17" width="17" style="3" customWidth="1"/>
    <col min="18" max="18" width="1.42578125" style="3" customWidth="1"/>
    <col min="19" max="19" width="17" style="3" customWidth="1"/>
    <col min="20" max="20" width="1.42578125" style="3" customWidth="1"/>
    <col min="21" max="21" width="10.7109375" style="3" customWidth="1"/>
    <col min="22" max="16384" width="9.140625" style="3"/>
  </cols>
  <sheetData>
    <row r="1" spans="1:21" ht="20.100000000000001" customHeight="1" x14ac:dyDescent="0.45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20.100000000000001" customHeight="1" x14ac:dyDescent="0.45">
      <c r="A2" s="4" t="s">
        <v>124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20.100000000000001" customHeight="1" x14ac:dyDescent="0.45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5" spans="1:21" ht="21" x14ac:dyDescent="0.45">
      <c r="A5" s="5" t="s">
        <v>242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7" spans="1:21" ht="21" x14ac:dyDescent="0.45">
      <c r="C7" s="6" t="s">
        <v>140</v>
      </c>
      <c r="D7" s="7"/>
      <c r="E7" s="7"/>
      <c r="F7" s="7"/>
      <c r="G7" s="7"/>
      <c r="H7" s="7"/>
      <c r="I7" s="7"/>
      <c r="J7" s="7"/>
      <c r="K7" s="7"/>
      <c r="M7" s="6" t="s">
        <v>7</v>
      </c>
      <c r="N7" s="7"/>
      <c r="O7" s="7"/>
      <c r="P7" s="7"/>
      <c r="Q7" s="7"/>
      <c r="R7" s="7"/>
      <c r="S7" s="7"/>
      <c r="T7" s="7"/>
      <c r="U7" s="7"/>
    </row>
    <row r="8" spans="1:21" ht="42" x14ac:dyDescent="0.45">
      <c r="A8" s="35" t="s">
        <v>243</v>
      </c>
      <c r="C8" s="36" t="s">
        <v>138</v>
      </c>
      <c r="E8" s="36" t="s">
        <v>244</v>
      </c>
      <c r="G8" s="36" t="s">
        <v>245</v>
      </c>
      <c r="I8" s="36" t="s">
        <v>246</v>
      </c>
      <c r="K8" s="36" t="s">
        <v>247</v>
      </c>
      <c r="M8" s="36" t="s">
        <v>138</v>
      </c>
      <c r="O8" s="36" t="s">
        <v>244</v>
      </c>
      <c r="Q8" s="36" t="s">
        <v>245</v>
      </c>
      <c r="S8" s="36" t="s">
        <v>246</v>
      </c>
      <c r="U8" s="36" t="s">
        <v>247</v>
      </c>
    </row>
    <row r="9" spans="1:21" ht="18.75" x14ac:dyDescent="0.45">
      <c r="A9" s="22" t="s">
        <v>17</v>
      </c>
      <c r="C9" s="13">
        <v>0</v>
      </c>
      <c r="E9" s="13">
        <v>1518866170</v>
      </c>
      <c r="G9" s="13">
        <v>664657502</v>
      </c>
      <c r="I9" s="13">
        <v>2183523672</v>
      </c>
      <c r="K9" s="14">
        <v>-5.6604358955346053E-2</v>
      </c>
      <c r="M9" s="13">
        <v>715893500</v>
      </c>
      <c r="O9" s="13">
        <v>6780499134</v>
      </c>
      <c r="Q9" s="13">
        <v>664657502</v>
      </c>
      <c r="S9" s="13">
        <v>8161050136</v>
      </c>
      <c r="U9" s="14">
        <v>1.8985515683321273E-2</v>
      </c>
    </row>
    <row r="10" spans="1:21" ht="18.75" x14ac:dyDescent="0.45">
      <c r="A10" s="22" t="s">
        <v>18</v>
      </c>
      <c r="C10" s="13">
        <v>0</v>
      </c>
      <c r="E10" s="13">
        <v>-154969473</v>
      </c>
      <c r="G10" s="13">
        <v>0</v>
      </c>
      <c r="I10" s="13">
        <v>-154969473</v>
      </c>
      <c r="K10" s="14">
        <v>4.0173357354894796E-3</v>
      </c>
      <c r="M10" s="13">
        <v>0</v>
      </c>
      <c r="O10" s="13">
        <v>27758944</v>
      </c>
      <c r="Q10" s="13">
        <v>-138614474</v>
      </c>
      <c r="S10" s="13">
        <v>-110855530</v>
      </c>
      <c r="U10" s="14">
        <v>-2.5788953239165493E-4</v>
      </c>
    </row>
    <row r="11" spans="1:21" ht="18.75" x14ac:dyDescent="0.45">
      <c r="A11" s="22" t="s">
        <v>19</v>
      </c>
      <c r="C11" s="13">
        <v>0</v>
      </c>
      <c r="E11" s="13">
        <v>-849068184</v>
      </c>
      <c r="G11" s="13">
        <v>0</v>
      </c>
      <c r="I11" s="13">
        <v>-849068184</v>
      </c>
      <c r="K11" s="14">
        <v>2.2010734704184975E-2</v>
      </c>
      <c r="M11" s="13">
        <v>0</v>
      </c>
      <c r="O11" s="13">
        <v>1049132345</v>
      </c>
      <c r="Q11" s="13">
        <v>0</v>
      </c>
      <c r="S11" s="13">
        <v>1049132345</v>
      </c>
      <c r="U11" s="14">
        <v>2.4406563197073737E-3</v>
      </c>
    </row>
    <row r="12" spans="1:21" ht="18.75" x14ac:dyDescent="0.45">
      <c r="A12" s="22" t="s">
        <v>20</v>
      </c>
      <c r="C12" s="13">
        <v>0</v>
      </c>
      <c r="E12" s="13">
        <v>59643000</v>
      </c>
      <c r="G12" s="13">
        <v>0</v>
      </c>
      <c r="I12" s="13">
        <v>59643000</v>
      </c>
      <c r="K12" s="14">
        <v>-1.5461493843487422E-3</v>
      </c>
      <c r="M12" s="13">
        <v>0</v>
      </c>
      <c r="O12" s="13">
        <v>-3512203501</v>
      </c>
      <c r="Q12" s="13">
        <v>2091269782</v>
      </c>
      <c r="S12" s="13">
        <v>-1420933719</v>
      </c>
      <c r="U12" s="14">
        <v>-3.3055990292270056E-3</v>
      </c>
    </row>
    <row r="13" spans="1:21" ht="18.75" x14ac:dyDescent="0.45">
      <c r="A13" s="22" t="s">
        <v>21</v>
      </c>
      <c r="C13" s="13">
        <v>0</v>
      </c>
      <c r="E13" s="13">
        <v>-780726870</v>
      </c>
      <c r="G13" s="13">
        <v>0</v>
      </c>
      <c r="I13" s="13">
        <v>-780726870</v>
      </c>
      <c r="K13" s="14">
        <v>2.0239095441125034E-2</v>
      </c>
      <c r="M13" s="13">
        <v>612000000</v>
      </c>
      <c r="O13" s="13">
        <v>-8629403961</v>
      </c>
      <c r="Q13" s="13">
        <v>0</v>
      </c>
      <c r="S13" s="13">
        <v>-8017403961</v>
      </c>
      <c r="U13" s="14">
        <v>-1.8651343406118685E-2</v>
      </c>
    </row>
    <row r="14" spans="1:21" ht="18.75" x14ac:dyDescent="0.45">
      <c r="A14" s="22" t="s">
        <v>22</v>
      </c>
      <c r="C14" s="13">
        <v>0</v>
      </c>
      <c r="E14" s="13">
        <v>-3951348750</v>
      </c>
      <c r="G14" s="13">
        <v>0</v>
      </c>
      <c r="I14" s="13">
        <v>-3951348750</v>
      </c>
      <c r="K14" s="14">
        <v>0.10243239671310417</v>
      </c>
      <c r="M14" s="13">
        <v>7420000000</v>
      </c>
      <c r="O14" s="13">
        <v>22285606950</v>
      </c>
      <c r="Q14" s="13">
        <v>5340775200</v>
      </c>
      <c r="S14" s="13">
        <v>35046382150</v>
      </c>
      <c r="U14" s="14">
        <v>8.1530394601719389E-2</v>
      </c>
    </row>
    <row r="15" spans="1:21" ht="18.75" x14ac:dyDescent="0.45">
      <c r="A15" s="22" t="s">
        <v>23</v>
      </c>
      <c r="C15" s="13">
        <v>0</v>
      </c>
      <c r="E15" s="13">
        <v>14873819410</v>
      </c>
      <c r="G15" s="13">
        <v>0</v>
      </c>
      <c r="I15" s="13">
        <v>14873819410</v>
      </c>
      <c r="K15" s="14">
        <v>-0.38557997960675805</v>
      </c>
      <c r="M15" s="13">
        <v>8334883310</v>
      </c>
      <c r="O15" s="13">
        <v>98007235868</v>
      </c>
      <c r="Q15" s="13">
        <v>24651437941</v>
      </c>
      <c r="S15" s="13">
        <v>130993557119</v>
      </c>
      <c r="U15" s="14">
        <v>0.30473777169022104</v>
      </c>
    </row>
    <row r="16" spans="1:21" ht="18.75" x14ac:dyDescent="0.45">
      <c r="A16" s="22" t="s">
        <v>24</v>
      </c>
      <c r="C16" s="13">
        <v>0</v>
      </c>
      <c r="E16" s="13">
        <v>2290209981</v>
      </c>
      <c r="G16" s="13">
        <v>-2341793808</v>
      </c>
      <c r="I16" s="13">
        <v>-51583827</v>
      </c>
      <c r="K16" s="14">
        <v>1.3372282138457493E-3</v>
      </c>
      <c r="M16" s="13">
        <v>114000000</v>
      </c>
      <c r="O16" s="13">
        <v>0</v>
      </c>
      <c r="Q16" s="13">
        <v>-3341853966</v>
      </c>
      <c r="S16" s="13">
        <v>-3227853966</v>
      </c>
      <c r="U16" s="14">
        <v>-7.5091404995338415E-3</v>
      </c>
    </row>
    <row r="17" spans="1:21" ht="18.75" x14ac:dyDescent="0.45">
      <c r="A17" s="22" t="s">
        <v>248</v>
      </c>
      <c r="C17" s="13">
        <v>0</v>
      </c>
      <c r="E17" s="13">
        <v>205569540</v>
      </c>
      <c r="G17" s="13">
        <v>0</v>
      </c>
      <c r="I17" s="13">
        <v>205569540</v>
      </c>
      <c r="K17" s="14">
        <v>-5.3290615447219979E-3</v>
      </c>
      <c r="M17" s="13">
        <v>1878800000</v>
      </c>
      <c r="O17" s="13">
        <v>-4151329232</v>
      </c>
      <c r="Q17" s="13">
        <v>0</v>
      </c>
      <c r="S17" s="13">
        <v>-2272529232</v>
      </c>
      <c r="U17" s="14">
        <v>-5.2867141674109233E-3</v>
      </c>
    </row>
    <row r="18" spans="1:21" ht="37.5" x14ac:dyDescent="0.45">
      <c r="A18" s="22" t="s">
        <v>249</v>
      </c>
      <c r="C18" s="13">
        <v>0</v>
      </c>
      <c r="E18" s="13">
        <v>-2352319920</v>
      </c>
      <c r="G18" s="13">
        <v>0</v>
      </c>
      <c r="I18" s="13">
        <v>-2352319920</v>
      </c>
      <c r="K18" s="14">
        <v>6.0980131718714387E-2</v>
      </c>
      <c r="M18" s="13">
        <v>0</v>
      </c>
      <c r="O18" s="13">
        <v>-9742018047</v>
      </c>
      <c r="Q18" s="13">
        <v>0</v>
      </c>
      <c r="S18" s="13">
        <v>-9742018047</v>
      </c>
      <c r="U18" s="14">
        <v>-2.2663411366955651E-2</v>
      </c>
    </row>
    <row r="19" spans="1:21" ht="18.75" x14ac:dyDescent="0.45">
      <c r="A19" s="22" t="s">
        <v>250</v>
      </c>
      <c r="C19" s="13">
        <v>0</v>
      </c>
      <c r="E19" s="13">
        <v>-81977345</v>
      </c>
      <c r="G19" s="13">
        <v>0</v>
      </c>
      <c r="I19" s="13">
        <v>-81977345</v>
      </c>
      <c r="K19" s="14">
        <v>2.1251315578071934E-3</v>
      </c>
      <c r="M19" s="13">
        <v>0</v>
      </c>
      <c r="O19" s="13">
        <v>-81977345</v>
      </c>
      <c r="Q19" s="13">
        <v>0</v>
      </c>
      <c r="S19" s="13">
        <v>-81977345</v>
      </c>
      <c r="U19" s="14">
        <v>-1.9070856608379726E-4</v>
      </c>
    </row>
    <row r="20" spans="1:21" ht="18.75" x14ac:dyDescent="0.45">
      <c r="A20" s="22" t="s">
        <v>28</v>
      </c>
      <c r="C20" s="13">
        <v>0</v>
      </c>
      <c r="E20" s="13">
        <v>-4642463374</v>
      </c>
      <c r="G20" s="13">
        <v>0</v>
      </c>
      <c r="I20" s="13">
        <v>-4642463374</v>
      </c>
      <c r="K20" s="14">
        <v>0.12034843799895519</v>
      </c>
      <c r="M20" s="13">
        <v>318499361</v>
      </c>
      <c r="O20" s="13">
        <v>-17769386543</v>
      </c>
      <c r="Q20" s="13">
        <v>180183680</v>
      </c>
      <c r="S20" s="13">
        <v>-17270703502</v>
      </c>
      <c r="U20" s="14">
        <v>-4.0177821081236964E-2</v>
      </c>
    </row>
    <row r="21" spans="1:21" ht="18.75" x14ac:dyDescent="0.45">
      <c r="A21" s="22" t="s">
        <v>29</v>
      </c>
      <c r="C21" s="13">
        <v>0</v>
      </c>
      <c r="E21" s="13">
        <v>1522574722</v>
      </c>
      <c r="G21" s="13">
        <v>308906234</v>
      </c>
      <c r="I21" s="13">
        <v>1831480956</v>
      </c>
      <c r="K21" s="14">
        <v>-4.7478214586218766E-2</v>
      </c>
      <c r="M21" s="13">
        <v>630000000</v>
      </c>
      <c r="O21" s="13">
        <v>1218217769</v>
      </c>
      <c r="Q21" s="13">
        <v>465800080</v>
      </c>
      <c r="S21" s="13">
        <v>2314017849</v>
      </c>
      <c r="U21" s="14">
        <v>5.383231499813795E-3</v>
      </c>
    </row>
    <row r="22" spans="1:21" ht="18.75" x14ac:dyDescent="0.45">
      <c r="A22" s="22" t="s">
        <v>30</v>
      </c>
      <c r="C22" s="13">
        <v>0</v>
      </c>
      <c r="E22" s="13">
        <v>-1961658270</v>
      </c>
      <c r="G22" s="13">
        <v>0</v>
      </c>
      <c r="I22" s="13">
        <v>-1961658270</v>
      </c>
      <c r="K22" s="14">
        <v>5.085285325123013E-2</v>
      </c>
      <c r="M22" s="13">
        <v>0</v>
      </c>
      <c r="O22" s="13">
        <v>-9350867352</v>
      </c>
      <c r="Q22" s="13">
        <v>734967484</v>
      </c>
      <c r="S22" s="13">
        <v>-8615899868</v>
      </c>
      <c r="U22" s="14">
        <v>-2.0043658517458183E-2</v>
      </c>
    </row>
    <row r="23" spans="1:21" ht="18.75" x14ac:dyDescent="0.45">
      <c r="A23" s="22" t="s">
        <v>31</v>
      </c>
      <c r="C23" s="13">
        <v>0</v>
      </c>
      <c r="E23" s="13">
        <v>-245709587</v>
      </c>
      <c r="G23" s="13">
        <v>0</v>
      </c>
      <c r="I23" s="13">
        <v>-245709587</v>
      </c>
      <c r="K23" s="14">
        <v>6.3696280647960986E-3</v>
      </c>
      <c r="M23" s="13">
        <v>0</v>
      </c>
      <c r="O23" s="13">
        <v>461980951</v>
      </c>
      <c r="Q23" s="13">
        <v>0</v>
      </c>
      <c r="S23" s="13">
        <v>461980951</v>
      </c>
      <c r="U23" s="14">
        <v>1.0747325950021802E-3</v>
      </c>
    </row>
    <row r="24" spans="1:21" ht="18.75" x14ac:dyDescent="0.45">
      <c r="A24" s="22" t="s">
        <v>32</v>
      </c>
      <c r="C24" s="13">
        <v>0</v>
      </c>
      <c r="E24" s="13">
        <v>61076078</v>
      </c>
      <c r="G24" s="13">
        <v>0</v>
      </c>
      <c r="I24" s="13">
        <v>61076078</v>
      </c>
      <c r="K24" s="14">
        <v>-1.5832996394905647E-3</v>
      </c>
      <c r="M24" s="13">
        <v>3038719950</v>
      </c>
      <c r="O24" s="13">
        <v>-3257796951</v>
      </c>
      <c r="Q24" s="13">
        <v>0</v>
      </c>
      <c r="S24" s="13">
        <v>-219077001</v>
      </c>
      <c r="U24" s="14">
        <v>-5.0965130332836E-4</v>
      </c>
    </row>
    <row r="25" spans="1:21" ht="18.75" x14ac:dyDescent="0.45">
      <c r="A25" s="22" t="s">
        <v>33</v>
      </c>
      <c r="C25" s="13">
        <v>0</v>
      </c>
      <c r="E25" s="13">
        <v>-265787379</v>
      </c>
      <c r="G25" s="13">
        <v>0</v>
      </c>
      <c r="I25" s="13">
        <v>-265787379</v>
      </c>
      <c r="K25" s="14">
        <v>6.890112710771017E-3</v>
      </c>
      <c r="M25" s="13">
        <v>810040340</v>
      </c>
      <c r="O25" s="13">
        <v>-1757728216</v>
      </c>
      <c r="Q25" s="13">
        <v>-822936491</v>
      </c>
      <c r="S25" s="13">
        <v>-1770624367</v>
      </c>
      <c r="U25" s="14">
        <v>-4.1191042977007999E-3</v>
      </c>
    </row>
    <row r="26" spans="1:21" ht="37.5" x14ac:dyDescent="0.45">
      <c r="A26" s="22" t="s">
        <v>34</v>
      </c>
      <c r="C26" s="13">
        <v>0</v>
      </c>
      <c r="E26" s="13">
        <v>607092148</v>
      </c>
      <c r="G26" s="13">
        <v>-723666958</v>
      </c>
      <c r="I26" s="13">
        <v>-116574810</v>
      </c>
      <c r="K26" s="14">
        <v>3.022015504117358E-3</v>
      </c>
      <c r="M26" s="13">
        <v>864800000</v>
      </c>
      <c r="O26" s="13">
        <v>0</v>
      </c>
      <c r="Q26" s="13">
        <v>-963207577</v>
      </c>
      <c r="S26" s="13">
        <v>-98407577</v>
      </c>
      <c r="U26" s="14">
        <v>-2.2893115044712495E-4</v>
      </c>
    </row>
    <row r="27" spans="1:21" ht="18.75" x14ac:dyDescent="0.45">
      <c r="A27" s="22" t="s">
        <v>35</v>
      </c>
      <c r="C27" s="13">
        <v>0</v>
      </c>
      <c r="E27" s="13">
        <v>-646982214</v>
      </c>
      <c r="G27" s="13">
        <v>0</v>
      </c>
      <c r="I27" s="13">
        <v>-646982214</v>
      </c>
      <c r="K27" s="14">
        <v>1.6771979140229133E-2</v>
      </c>
      <c r="M27" s="13">
        <v>0</v>
      </c>
      <c r="O27" s="13">
        <v>-1490173221</v>
      </c>
      <c r="Q27" s="13">
        <v>0</v>
      </c>
      <c r="S27" s="13">
        <v>-1490173221</v>
      </c>
      <c r="U27" s="14">
        <v>-3.4666748257507428E-3</v>
      </c>
    </row>
    <row r="28" spans="1:21" ht="18.75" x14ac:dyDescent="0.45">
      <c r="A28" s="22" t="s">
        <v>36</v>
      </c>
      <c r="C28" s="13">
        <v>0</v>
      </c>
      <c r="E28" s="13">
        <v>-830826990</v>
      </c>
      <c r="G28" s="13">
        <v>0</v>
      </c>
      <c r="I28" s="13">
        <v>-830826990</v>
      </c>
      <c r="K28" s="14">
        <v>2.1537860923977976E-2</v>
      </c>
      <c r="M28" s="13">
        <v>14029500000</v>
      </c>
      <c r="O28" s="13">
        <v>-9317131245</v>
      </c>
      <c r="Q28" s="13">
        <v>0</v>
      </c>
      <c r="S28" s="13">
        <v>4712368755</v>
      </c>
      <c r="U28" s="14">
        <v>1.0962651792689052E-2</v>
      </c>
    </row>
    <row r="29" spans="1:21" ht="18.75" x14ac:dyDescent="0.45">
      <c r="A29" s="22" t="s">
        <v>37</v>
      </c>
      <c r="C29" s="13">
        <v>0</v>
      </c>
      <c r="E29" s="13">
        <v>-635040870</v>
      </c>
      <c r="G29" s="13">
        <v>0</v>
      </c>
      <c r="I29" s="13">
        <v>-635040870</v>
      </c>
      <c r="K29" s="14">
        <v>1.6462418895541633E-2</v>
      </c>
      <c r="M29" s="13">
        <v>0</v>
      </c>
      <c r="O29" s="13">
        <v>24287733896</v>
      </c>
      <c r="Q29" s="13">
        <v>0</v>
      </c>
      <c r="S29" s="13">
        <v>24287733896</v>
      </c>
      <c r="U29" s="14">
        <v>5.6501938489603422E-2</v>
      </c>
    </row>
    <row r="30" spans="1:21" ht="18.75" x14ac:dyDescent="0.45">
      <c r="A30" s="22" t="s">
        <v>38</v>
      </c>
      <c r="C30" s="13">
        <v>0</v>
      </c>
      <c r="E30" s="13">
        <v>999527216</v>
      </c>
      <c r="G30" s="13">
        <v>0</v>
      </c>
      <c r="I30" s="13">
        <v>999527216</v>
      </c>
      <c r="K30" s="14">
        <v>-2.5911144470570094E-2</v>
      </c>
      <c r="M30" s="13">
        <v>2243700000</v>
      </c>
      <c r="O30" s="13">
        <v>-759427257</v>
      </c>
      <c r="Q30" s="13">
        <v>0</v>
      </c>
      <c r="S30" s="13">
        <v>1484272743</v>
      </c>
      <c r="U30" s="14">
        <v>3.4529482077614803E-3</v>
      </c>
    </row>
    <row r="31" spans="1:21" ht="18.75" x14ac:dyDescent="0.45">
      <c r="A31" s="22" t="s">
        <v>39</v>
      </c>
      <c r="C31" s="13">
        <v>0</v>
      </c>
      <c r="E31" s="13">
        <v>48955770</v>
      </c>
      <c r="G31" s="13">
        <v>0</v>
      </c>
      <c r="I31" s="13">
        <v>48955770</v>
      </c>
      <c r="K31" s="14">
        <v>-1.2691000393309964E-3</v>
      </c>
      <c r="M31" s="13">
        <v>2359017520</v>
      </c>
      <c r="O31" s="13">
        <v>317283523</v>
      </c>
      <c r="Q31" s="13">
        <v>0</v>
      </c>
      <c r="S31" s="13">
        <v>2676301043</v>
      </c>
      <c r="U31" s="14">
        <v>6.2260315251622391E-3</v>
      </c>
    </row>
    <row r="32" spans="1:21" ht="18.75" x14ac:dyDescent="0.45">
      <c r="A32" s="22" t="s">
        <v>40</v>
      </c>
      <c r="C32" s="13">
        <v>0</v>
      </c>
      <c r="E32" s="13">
        <v>-3623847268</v>
      </c>
      <c r="G32" s="13">
        <v>0</v>
      </c>
      <c r="I32" s="13">
        <v>-3623847268</v>
      </c>
      <c r="K32" s="14">
        <v>9.3942444585149484E-2</v>
      </c>
      <c r="M32" s="13">
        <v>0</v>
      </c>
      <c r="O32" s="13">
        <v>5141274685</v>
      </c>
      <c r="Q32" s="13">
        <v>0</v>
      </c>
      <c r="S32" s="13">
        <v>5141274685</v>
      </c>
      <c r="U32" s="14">
        <v>1.1960440082796979E-2</v>
      </c>
    </row>
    <row r="33" spans="1:21" ht="18.75" x14ac:dyDescent="0.45">
      <c r="A33" s="22" t="s">
        <v>41</v>
      </c>
      <c r="C33" s="13">
        <v>0</v>
      </c>
      <c r="E33" s="13">
        <v>-124256250</v>
      </c>
      <c r="G33" s="13">
        <v>0</v>
      </c>
      <c r="I33" s="13">
        <v>-124256250</v>
      </c>
      <c r="K33" s="14">
        <v>3.221144550726546E-3</v>
      </c>
      <c r="M33" s="13">
        <v>2100000000</v>
      </c>
      <c r="O33" s="13">
        <v>-1301581082</v>
      </c>
      <c r="Q33" s="13">
        <v>0</v>
      </c>
      <c r="S33" s="13">
        <v>798418918</v>
      </c>
      <c r="U33" s="14">
        <v>1.8574073969577437E-3</v>
      </c>
    </row>
    <row r="34" spans="1:21" ht="37.5" x14ac:dyDescent="0.45">
      <c r="A34" s="22" t="s">
        <v>251</v>
      </c>
      <c r="C34" s="13">
        <v>0</v>
      </c>
      <c r="E34" s="13">
        <v>-31160318</v>
      </c>
      <c r="G34" s="13">
        <v>-487377480</v>
      </c>
      <c r="I34" s="13">
        <v>-518537798</v>
      </c>
      <c r="K34" s="14">
        <v>1.344226308433936E-2</v>
      </c>
      <c r="M34" s="13">
        <v>165000000</v>
      </c>
      <c r="O34" s="13">
        <v>-319009217</v>
      </c>
      <c r="Q34" s="13">
        <v>-1624979194</v>
      </c>
      <c r="S34" s="13">
        <v>-1778988411</v>
      </c>
      <c r="U34" s="14">
        <v>-4.1385620495699507E-3</v>
      </c>
    </row>
    <row r="35" spans="1:21" ht="37.5" x14ac:dyDescent="0.45">
      <c r="A35" s="22" t="s">
        <v>43</v>
      </c>
      <c r="C35" s="13">
        <v>0</v>
      </c>
      <c r="E35" s="13">
        <v>1920692221</v>
      </c>
      <c r="G35" s="13">
        <v>-761264859</v>
      </c>
      <c r="I35" s="13">
        <v>1159427362</v>
      </c>
      <c r="K35" s="14">
        <v>-3.0056300017661523E-2</v>
      </c>
      <c r="M35" s="13">
        <v>1809000000</v>
      </c>
      <c r="O35" s="13">
        <v>-3508676860</v>
      </c>
      <c r="Q35" s="13">
        <v>-761264859</v>
      </c>
      <c r="S35" s="13">
        <v>-2460941719</v>
      </c>
      <c r="U35" s="14">
        <v>-5.7250288655516365E-3</v>
      </c>
    </row>
    <row r="36" spans="1:21" ht="37.5" x14ac:dyDescent="0.45">
      <c r="A36" s="22" t="s">
        <v>44</v>
      </c>
      <c r="C36" s="13">
        <v>0</v>
      </c>
      <c r="E36" s="13">
        <v>-426771137</v>
      </c>
      <c r="G36" s="13">
        <v>0</v>
      </c>
      <c r="I36" s="13">
        <v>-426771137</v>
      </c>
      <c r="K36" s="14">
        <v>1.1063359165876342E-2</v>
      </c>
      <c r="M36" s="13">
        <v>444444400</v>
      </c>
      <c r="O36" s="13">
        <v>-2790961295</v>
      </c>
      <c r="Q36" s="13">
        <v>-120703526</v>
      </c>
      <c r="S36" s="13">
        <v>-2467220421</v>
      </c>
      <c r="U36" s="14">
        <v>-5.739635367571036E-3</v>
      </c>
    </row>
    <row r="37" spans="1:21" ht="37.5" x14ac:dyDescent="0.45">
      <c r="A37" s="22" t="s">
        <v>45</v>
      </c>
      <c r="C37" s="13">
        <v>0</v>
      </c>
      <c r="E37" s="13">
        <v>16742323785</v>
      </c>
      <c r="G37" s="13">
        <v>0</v>
      </c>
      <c r="I37" s="13">
        <v>16742323785</v>
      </c>
      <c r="K37" s="14">
        <v>-0.43401796711676227</v>
      </c>
      <c r="M37" s="13">
        <v>2342229560</v>
      </c>
      <c r="O37" s="13">
        <v>47415089416</v>
      </c>
      <c r="Q37" s="13">
        <v>0</v>
      </c>
      <c r="S37" s="13">
        <v>49757318976</v>
      </c>
      <c r="U37" s="14">
        <v>0.11575328469209481</v>
      </c>
    </row>
    <row r="38" spans="1:21" ht="18.75" x14ac:dyDescent="0.45">
      <c r="A38" s="22" t="s">
        <v>47</v>
      </c>
      <c r="C38" s="13">
        <v>0</v>
      </c>
      <c r="E38" s="13">
        <v>2873838312</v>
      </c>
      <c r="G38" s="13">
        <v>0</v>
      </c>
      <c r="I38" s="13">
        <v>2873838312</v>
      </c>
      <c r="K38" s="14">
        <v>-7.4499661935459788E-2</v>
      </c>
      <c r="M38" s="13">
        <v>1394800000</v>
      </c>
      <c r="O38" s="13">
        <v>40990009608</v>
      </c>
      <c r="Q38" s="13">
        <v>0</v>
      </c>
      <c r="S38" s="13">
        <v>42384809608</v>
      </c>
      <c r="U38" s="14">
        <v>9.8602196302849679E-2</v>
      </c>
    </row>
    <row r="39" spans="1:21" ht="18.75" x14ac:dyDescent="0.45">
      <c r="A39" s="22" t="s">
        <v>48</v>
      </c>
      <c r="C39" s="13">
        <v>0</v>
      </c>
      <c r="E39" s="13">
        <v>-2719577349</v>
      </c>
      <c r="G39" s="13">
        <v>0</v>
      </c>
      <c r="I39" s="13">
        <v>-2719577349</v>
      </c>
      <c r="K39" s="14">
        <v>7.0500693188557492E-2</v>
      </c>
      <c r="M39" s="13">
        <v>0</v>
      </c>
      <c r="O39" s="13">
        <v>-5536642761</v>
      </c>
      <c r="Q39" s="13">
        <v>0</v>
      </c>
      <c r="S39" s="13">
        <v>-5536642761</v>
      </c>
      <c r="U39" s="14">
        <v>-1.2880207353245536E-2</v>
      </c>
    </row>
    <row r="40" spans="1:21" ht="18.75" x14ac:dyDescent="0.45">
      <c r="A40" s="22" t="s">
        <v>49</v>
      </c>
      <c r="C40" s="13">
        <v>0</v>
      </c>
      <c r="E40" s="13">
        <v>-340733779</v>
      </c>
      <c r="G40" s="13">
        <v>0</v>
      </c>
      <c r="I40" s="13">
        <v>-340733779</v>
      </c>
      <c r="K40" s="14">
        <v>8.8329782644680915E-3</v>
      </c>
      <c r="M40" s="13">
        <v>1970946360</v>
      </c>
      <c r="O40" s="13">
        <v>1476513042</v>
      </c>
      <c r="Q40" s="13">
        <v>0</v>
      </c>
      <c r="S40" s="13">
        <v>3447459402</v>
      </c>
      <c r="U40" s="14">
        <v>8.0200211312957889E-3</v>
      </c>
    </row>
    <row r="41" spans="1:21" ht="18.75" x14ac:dyDescent="0.45">
      <c r="A41" s="22" t="s">
        <v>50</v>
      </c>
      <c r="C41" s="13">
        <v>0</v>
      </c>
      <c r="E41" s="13">
        <v>-4260505696</v>
      </c>
      <c r="G41" s="13">
        <v>0</v>
      </c>
      <c r="I41" s="13">
        <v>-4260505696</v>
      </c>
      <c r="K41" s="14">
        <v>0.11044679608478294</v>
      </c>
      <c r="M41" s="13">
        <v>17384644000</v>
      </c>
      <c r="O41" s="13">
        <v>11470592258</v>
      </c>
      <c r="Q41" s="13">
        <v>12441300521</v>
      </c>
      <c r="S41" s="13">
        <v>41296536779</v>
      </c>
      <c r="U41" s="14">
        <v>9.6070485246257803E-2</v>
      </c>
    </row>
    <row r="42" spans="1:21" ht="18.75" x14ac:dyDescent="0.45">
      <c r="A42" s="22" t="s">
        <v>51</v>
      </c>
      <c r="C42" s="13">
        <v>0</v>
      </c>
      <c r="E42" s="13">
        <v>-286922592</v>
      </c>
      <c r="G42" s="13">
        <v>0</v>
      </c>
      <c r="I42" s="13">
        <v>-286922592</v>
      </c>
      <c r="K42" s="14">
        <v>7.4380093049736824E-3</v>
      </c>
      <c r="M42" s="13">
        <v>1016800000</v>
      </c>
      <c r="O42" s="13">
        <v>5354035390</v>
      </c>
      <c r="Q42" s="13">
        <v>0</v>
      </c>
      <c r="S42" s="13">
        <v>6370835390</v>
      </c>
      <c r="U42" s="14">
        <v>1.4820837171328363E-2</v>
      </c>
    </row>
    <row r="43" spans="1:21" ht="18.75" x14ac:dyDescent="0.45">
      <c r="A43" s="22" t="s">
        <v>52</v>
      </c>
      <c r="C43" s="13">
        <v>0</v>
      </c>
      <c r="E43" s="13">
        <v>-1880497746</v>
      </c>
      <c r="G43" s="13">
        <v>0</v>
      </c>
      <c r="I43" s="13">
        <v>-1880497746</v>
      </c>
      <c r="K43" s="14">
        <v>4.874889647145679E-2</v>
      </c>
      <c r="M43" s="13">
        <v>0</v>
      </c>
      <c r="O43" s="13">
        <v>2047547401</v>
      </c>
      <c r="Q43" s="13">
        <v>0</v>
      </c>
      <c r="S43" s="13">
        <v>2047547401</v>
      </c>
      <c r="U43" s="14">
        <v>4.7633261217878654E-3</v>
      </c>
    </row>
    <row r="44" spans="1:21" ht="18.75" x14ac:dyDescent="0.45">
      <c r="A44" s="22" t="s">
        <v>53</v>
      </c>
      <c r="C44" s="13">
        <v>0</v>
      </c>
      <c r="E44" s="13">
        <v>-2582391053</v>
      </c>
      <c r="G44" s="13">
        <v>0</v>
      </c>
      <c r="I44" s="13">
        <v>-2582391053</v>
      </c>
      <c r="K44" s="14">
        <v>6.6944357875084251E-2</v>
      </c>
      <c r="M44" s="13">
        <v>2943641100</v>
      </c>
      <c r="O44" s="13">
        <v>8868211095</v>
      </c>
      <c r="Q44" s="13">
        <v>0</v>
      </c>
      <c r="S44" s="13">
        <v>11811852195</v>
      </c>
      <c r="U44" s="14">
        <v>2.7478584417465621E-2</v>
      </c>
    </row>
    <row r="45" spans="1:21" ht="18.75" x14ac:dyDescent="0.45">
      <c r="A45" s="22" t="s">
        <v>54</v>
      </c>
      <c r="C45" s="13">
        <v>0</v>
      </c>
      <c r="E45" s="13">
        <v>927335239</v>
      </c>
      <c r="G45" s="13">
        <v>0</v>
      </c>
      <c r="I45" s="13">
        <v>927335239</v>
      </c>
      <c r="K45" s="14">
        <v>-2.4039682927833001E-2</v>
      </c>
      <c r="M45" s="13">
        <v>0</v>
      </c>
      <c r="O45" s="13">
        <v>5451397493</v>
      </c>
      <c r="Q45" s="13">
        <v>0</v>
      </c>
      <c r="S45" s="13">
        <v>5451397493</v>
      </c>
      <c r="U45" s="14">
        <v>1.2681896431786577E-2</v>
      </c>
    </row>
    <row r="46" spans="1:21" ht="37.5" x14ac:dyDescent="0.45">
      <c r="A46" s="22" t="s">
        <v>55</v>
      </c>
      <c r="C46" s="13">
        <v>0</v>
      </c>
      <c r="E46" s="13">
        <v>12368081</v>
      </c>
      <c r="G46" s="13">
        <v>-36179431</v>
      </c>
      <c r="I46" s="13">
        <v>-23811350</v>
      </c>
      <c r="K46" s="14">
        <v>6.1727116582017039E-4</v>
      </c>
      <c r="M46" s="13">
        <v>0</v>
      </c>
      <c r="O46" s="13">
        <v>0</v>
      </c>
      <c r="Q46" s="13">
        <v>-36179431</v>
      </c>
      <c r="S46" s="13">
        <v>-36179431</v>
      </c>
      <c r="U46" s="14">
        <v>-8.4166270665849007E-5</v>
      </c>
    </row>
    <row r="47" spans="1:21" ht="18.75" x14ac:dyDescent="0.45">
      <c r="A47" s="22" t="s">
        <v>56</v>
      </c>
      <c r="C47" s="13">
        <v>0</v>
      </c>
      <c r="E47" s="13">
        <v>-1016991223</v>
      </c>
      <c r="G47" s="13">
        <v>0</v>
      </c>
      <c r="I47" s="13">
        <v>-1016991223</v>
      </c>
      <c r="K47" s="14">
        <v>2.6363870920804191E-2</v>
      </c>
      <c r="M47" s="13">
        <v>0</v>
      </c>
      <c r="O47" s="13">
        <v>3777332602</v>
      </c>
      <c r="Q47" s="13">
        <v>0</v>
      </c>
      <c r="S47" s="13">
        <v>3777332602</v>
      </c>
      <c r="U47" s="14">
        <v>8.7874239419317487E-3</v>
      </c>
    </row>
    <row r="48" spans="1:21" ht="18.75" x14ac:dyDescent="0.45">
      <c r="A48" s="22" t="s">
        <v>57</v>
      </c>
      <c r="C48" s="13">
        <v>0</v>
      </c>
      <c r="E48" s="13">
        <v>-8545797909</v>
      </c>
      <c r="G48" s="13">
        <v>0</v>
      </c>
      <c r="I48" s="13">
        <v>-8545797909</v>
      </c>
      <c r="K48" s="14">
        <v>0.22153614298021759</v>
      </c>
      <c r="M48" s="13">
        <v>13567424640</v>
      </c>
      <c r="O48" s="13">
        <v>-1602337107</v>
      </c>
      <c r="Q48" s="13">
        <v>17461838785</v>
      </c>
      <c r="S48" s="13">
        <v>29426926318</v>
      </c>
      <c r="U48" s="14">
        <v>6.845753448540369E-2</v>
      </c>
    </row>
    <row r="49" spans="1:21" ht="18.75" x14ac:dyDescent="0.45">
      <c r="A49" s="22" t="s">
        <v>58</v>
      </c>
      <c r="C49" s="13">
        <v>0</v>
      </c>
      <c r="E49" s="13">
        <v>-6597080818</v>
      </c>
      <c r="G49" s="13">
        <v>0</v>
      </c>
      <c r="I49" s="13">
        <v>-6597080818</v>
      </c>
      <c r="K49" s="14">
        <v>0.17101876909695349</v>
      </c>
      <c r="M49" s="13">
        <v>2639544250</v>
      </c>
      <c r="O49" s="13">
        <v>-1274436067</v>
      </c>
      <c r="Q49" s="13">
        <v>0</v>
      </c>
      <c r="S49" s="13">
        <v>1365108183</v>
      </c>
      <c r="U49" s="14">
        <v>3.1757289057017875E-3</v>
      </c>
    </row>
    <row r="50" spans="1:21" ht="18.75" x14ac:dyDescent="0.45">
      <c r="A50" s="22" t="s">
        <v>59</v>
      </c>
      <c r="C50" s="13">
        <v>0</v>
      </c>
      <c r="E50" s="13">
        <v>-3386885261</v>
      </c>
      <c r="G50" s="13">
        <v>0</v>
      </c>
      <c r="I50" s="13">
        <v>-3386885261</v>
      </c>
      <c r="K50" s="14">
        <v>8.7799583541320503E-2</v>
      </c>
      <c r="M50" s="13">
        <v>18037894500</v>
      </c>
      <c r="O50" s="13">
        <v>-2740563062</v>
      </c>
      <c r="Q50" s="13">
        <v>0</v>
      </c>
      <c r="S50" s="13">
        <v>15297331438</v>
      </c>
      <c r="U50" s="14">
        <v>3.5587053270017127E-2</v>
      </c>
    </row>
    <row r="51" spans="1:21" ht="18.75" x14ac:dyDescent="0.45">
      <c r="A51" s="22" t="s">
        <v>60</v>
      </c>
      <c r="C51" s="13">
        <v>0</v>
      </c>
      <c r="E51" s="13">
        <v>-1797242400</v>
      </c>
      <c r="G51" s="13">
        <v>0</v>
      </c>
      <c r="I51" s="13">
        <v>-1797242400</v>
      </c>
      <c r="K51" s="14">
        <v>4.6590634781708766E-2</v>
      </c>
      <c r="M51" s="13">
        <v>11300000000</v>
      </c>
      <c r="O51" s="13">
        <v>-23144782361</v>
      </c>
      <c r="Q51" s="13">
        <v>0</v>
      </c>
      <c r="S51" s="13">
        <v>-11844782361</v>
      </c>
      <c r="U51" s="14">
        <v>-2.7555191737924235E-2</v>
      </c>
    </row>
    <row r="52" spans="1:21" ht="18.75" x14ac:dyDescent="0.45">
      <c r="A52" s="22" t="s">
        <v>61</v>
      </c>
      <c r="C52" s="13">
        <v>0</v>
      </c>
      <c r="E52" s="13">
        <v>-4111788420</v>
      </c>
      <c r="G52" s="13">
        <v>0</v>
      </c>
      <c r="I52" s="13">
        <v>-4111788420</v>
      </c>
      <c r="K52" s="14">
        <v>0.10659153855700228</v>
      </c>
      <c r="M52" s="13">
        <v>6480000000</v>
      </c>
      <c r="O52" s="13">
        <v>-20631480941</v>
      </c>
      <c r="Q52" s="13">
        <v>0</v>
      </c>
      <c r="S52" s="13">
        <v>-14151480941</v>
      </c>
      <c r="U52" s="14">
        <v>-3.2921396005448772E-2</v>
      </c>
    </row>
    <row r="53" spans="1:21" ht="18.75" x14ac:dyDescent="0.45">
      <c r="A53" s="22" t="s">
        <v>62</v>
      </c>
      <c r="C53" s="13">
        <v>0</v>
      </c>
      <c r="E53" s="13">
        <v>-2295865096</v>
      </c>
      <c r="G53" s="13">
        <v>0</v>
      </c>
      <c r="I53" s="13">
        <v>-2295865096</v>
      </c>
      <c r="K53" s="14">
        <v>5.9516630698123262E-2</v>
      </c>
      <c r="M53" s="13">
        <v>670531140</v>
      </c>
      <c r="O53" s="13">
        <v>-1310570800</v>
      </c>
      <c r="Q53" s="13">
        <v>0</v>
      </c>
      <c r="S53" s="13">
        <v>-640039660</v>
      </c>
      <c r="U53" s="14">
        <v>-1.4889607097590331E-3</v>
      </c>
    </row>
    <row r="54" spans="1:21" ht="18.75" x14ac:dyDescent="0.45">
      <c r="A54" s="22" t="s">
        <v>63</v>
      </c>
      <c r="C54" s="13">
        <v>0</v>
      </c>
      <c r="E54" s="13">
        <v>1508241329</v>
      </c>
      <c r="G54" s="13">
        <v>0</v>
      </c>
      <c r="I54" s="13">
        <v>1508241329</v>
      </c>
      <c r="K54" s="14">
        <v>-3.9098744232897047E-2</v>
      </c>
      <c r="M54" s="13">
        <v>3387672468</v>
      </c>
      <c r="O54" s="13">
        <v>2990830620</v>
      </c>
      <c r="Q54" s="13">
        <v>0</v>
      </c>
      <c r="S54" s="13">
        <v>6378503088</v>
      </c>
      <c r="U54" s="14">
        <v>1.4838674973842505E-2</v>
      </c>
    </row>
    <row r="55" spans="1:21" ht="18.75" x14ac:dyDescent="0.45">
      <c r="A55" s="22" t="s">
        <v>64</v>
      </c>
      <c r="C55" s="13">
        <v>0</v>
      </c>
      <c r="E55" s="13">
        <v>1321633968</v>
      </c>
      <c r="G55" s="13">
        <v>0</v>
      </c>
      <c r="I55" s="13">
        <v>1321633968</v>
      </c>
      <c r="K55" s="14">
        <v>-3.4261246851392202E-2</v>
      </c>
      <c r="M55" s="13">
        <v>0</v>
      </c>
      <c r="O55" s="13">
        <v>12276075712</v>
      </c>
      <c r="Q55" s="13">
        <v>0</v>
      </c>
      <c r="S55" s="13">
        <v>12276075712</v>
      </c>
      <c r="U55" s="14">
        <v>2.8558534021462276E-2</v>
      </c>
    </row>
    <row r="56" spans="1:21" ht="18.75" x14ac:dyDescent="0.45">
      <c r="A56" s="22" t="s">
        <v>252</v>
      </c>
      <c r="C56" s="13">
        <v>0</v>
      </c>
      <c r="E56" s="13">
        <v>-1445792186</v>
      </c>
      <c r="G56" s="13">
        <v>0</v>
      </c>
      <c r="I56" s="13">
        <v>-1445792186</v>
      </c>
      <c r="K56" s="14">
        <v>3.7479850079307243E-2</v>
      </c>
      <c r="M56" s="13">
        <v>2506404040</v>
      </c>
      <c r="O56" s="13">
        <v>1499850629</v>
      </c>
      <c r="Q56" s="13">
        <v>0</v>
      </c>
      <c r="S56" s="13">
        <v>4006254669</v>
      </c>
      <c r="U56" s="14">
        <v>9.3199783829484573E-3</v>
      </c>
    </row>
    <row r="57" spans="1:21" ht="18.75" x14ac:dyDescent="0.45">
      <c r="A57" s="22" t="s">
        <v>65</v>
      </c>
      <c r="C57" s="13">
        <v>0</v>
      </c>
      <c r="E57" s="13">
        <v>396126828</v>
      </c>
      <c r="G57" s="13">
        <v>0</v>
      </c>
      <c r="I57" s="13">
        <v>396126828</v>
      </c>
      <c r="K57" s="14">
        <v>-1.0268954466345088E-2</v>
      </c>
      <c r="M57" s="13">
        <v>2466891700</v>
      </c>
      <c r="O57" s="13">
        <v>-1494661375</v>
      </c>
      <c r="Q57" s="13">
        <v>0</v>
      </c>
      <c r="S57" s="13">
        <v>972230325</v>
      </c>
      <c r="U57" s="14">
        <v>2.2617547711984839E-3</v>
      </c>
    </row>
    <row r="58" spans="1:21" ht="18.75" x14ac:dyDescent="0.45">
      <c r="A58" s="22" t="s">
        <v>253</v>
      </c>
      <c r="C58" s="13">
        <v>0</v>
      </c>
      <c r="E58" s="13">
        <v>-575554950</v>
      </c>
      <c r="G58" s="13">
        <v>113362510</v>
      </c>
      <c r="I58" s="13">
        <v>-462192440</v>
      </c>
      <c r="K58" s="14">
        <v>1.1981599794722648E-2</v>
      </c>
      <c r="M58" s="13">
        <v>2030000000</v>
      </c>
      <c r="O58" s="13">
        <v>548715600</v>
      </c>
      <c r="Q58" s="13">
        <v>19789832430</v>
      </c>
      <c r="S58" s="13">
        <v>22368548030</v>
      </c>
      <c r="U58" s="14">
        <v>5.2037227116563098E-2</v>
      </c>
    </row>
    <row r="59" spans="1:21" ht="18.75" x14ac:dyDescent="0.45">
      <c r="A59" s="22" t="s">
        <v>66</v>
      </c>
      <c r="C59" s="13">
        <v>0</v>
      </c>
      <c r="E59" s="13">
        <v>-1431989811</v>
      </c>
      <c r="G59" s="13">
        <v>0</v>
      </c>
      <c r="I59" s="13">
        <v>-1431989811</v>
      </c>
      <c r="K59" s="14">
        <v>3.7122045582403999E-2</v>
      </c>
      <c r="M59" s="13">
        <v>14515578000</v>
      </c>
      <c r="O59" s="13">
        <v>20944217391</v>
      </c>
      <c r="Q59" s="13">
        <v>11202794811</v>
      </c>
      <c r="S59" s="13">
        <v>46662590202</v>
      </c>
      <c r="U59" s="14">
        <v>0.10855384090786628</v>
      </c>
    </row>
    <row r="60" spans="1:21" ht="18.75" x14ac:dyDescent="0.45">
      <c r="A60" s="22" t="s">
        <v>254</v>
      </c>
      <c r="C60" s="13">
        <v>21648577500</v>
      </c>
      <c r="E60" s="13">
        <v>-20194737151</v>
      </c>
      <c r="G60" s="13">
        <v>-42744439</v>
      </c>
      <c r="I60" s="13">
        <v>1411095910</v>
      </c>
      <c r="K60" s="14">
        <v>-3.6580404615856481E-2</v>
      </c>
      <c r="M60" s="13">
        <v>21648577500</v>
      </c>
      <c r="O60" s="13">
        <v>-16360305679</v>
      </c>
      <c r="Q60" s="13">
        <v>-42744439</v>
      </c>
      <c r="S60" s="13">
        <v>5245527382</v>
      </c>
      <c r="U60" s="14">
        <v>1.2202969068765463E-2</v>
      </c>
    </row>
    <row r="61" spans="1:21" ht="18.75" x14ac:dyDescent="0.45">
      <c r="A61" s="22" t="s">
        <v>69</v>
      </c>
      <c r="C61" s="13">
        <v>0</v>
      </c>
      <c r="E61" s="13">
        <v>-18252519645</v>
      </c>
      <c r="G61" s="13">
        <v>0</v>
      </c>
      <c r="I61" s="13">
        <v>-18252519645</v>
      </c>
      <c r="K61" s="14">
        <v>0.47316737943983489</v>
      </c>
      <c r="M61" s="13">
        <v>3977878800</v>
      </c>
      <c r="O61" s="13">
        <v>-36931900417</v>
      </c>
      <c r="Q61" s="13">
        <v>0</v>
      </c>
      <c r="S61" s="13">
        <v>-32954021617</v>
      </c>
      <c r="U61" s="14">
        <v>-7.6662817138961115E-2</v>
      </c>
    </row>
    <row r="62" spans="1:21" ht="18.75" x14ac:dyDescent="0.45">
      <c r="A62" s="22" t="s">
        <v>72</v>
      </c>
      <c r="C62" s="13">
        <v>0</v>
      </c>
      <c r="E62" s="13">
        <v>-487669499</v>
      </c>
      <c r="G62" s="13">
        <v>-198876813</v>
      </c>
      <c r="I62" s="13">
        <v>-686546312</v>
      </c>
      <c r="K62" s="14">
        <v>1.7797615103628244E-2</v>
      </c>
      <c r="M62" s="13">
        <v>10295038600</v>
      </c>
      <c r="O62" s="13">
        <v>-3185666867</v>
      </c>
      <c r="Q62" s="13">
        <v>-198876813</v>
      </c>
      <c r="S62" s="13">
        <v>6910494920</v>
      </c>
      <c r="U62" s="14">
        <v>1.6076277868264276E-2</v>
      </c>
    </row>
    <row r="63" spans="1:21" ht="18.75" x14ac:dyDescent="0.45">
      <c r="A63" s="22" t="s">
        <v>255</v>
      </c>
      <c r="C63" s="13">
        <v>0</v>
      </c>
      <c r="E63" s="13">
        <v>-1293092059</v>
      </c>
      <c r="G63" s="13">
        <v>0</v>
      </c>
      <c r="I63" s="13">
        <v>-1293092059</v>
      </c>
      <c r="K63" s="14">
        <v>3.3521343509365684E-2</v>
      </c>
      <c r="M63" s="13">
        <v>425108500</v>
      </c>
      <c r="O63" s="13">
        <v>-6036616016</v>
      </c>
      <c r="Q63" s="13">
        <v>0</v>
      </c>
      <c r="S63" s="13">
        <v>-5611507516</v>
      </c>
      <c r="U63" s="14">
        <v>-1.3054369496167643E-2</v>
      </c>
    </row>
    <row r="64" spans="1:21" ht="18.75" x14ac:dyDescent="0.45">
      <c r="A64" s="22" t="s">
        <v>209</v>
      </c>
      <c r="L64" s="15"/>
      <c r="M64" s="13">
        <v>0</v>
      </c>
      <c r="O64" s="13">
        <v>0</v>
      </c>
      <c r="Q64" s="13">
        <v>512437162</v>
      </c>
      <c r="S64" s="13">
        <v>512437162</v>
      </c>
      <c r="U64" s="14">
        <v>1.1921117520099062E-3</v>
      </c>
    </row>
    <row r="65" spans="1:21" ht="18.75" x14ac:dyDescent="0.45">
      <c r="A65" s="22" t="s">
        <v>212</v>
      </c>
      <c r="L65" s="15"/>
      <c r="M65" s="13">
        <v>0</v>
      </c>
      <c r="O65" s="13">
        <v>0</v>
      </c>
      <c r="Q65" s="13">
        <v>574103409</v>
      </c>
      <c r="S65" s="13">
        <v>574103409</v>
      </c>
      <c r="U65" s="14">
        <v>1.3355694541487015E-3</v>
      </c>
    </row>
    <row r="66" spans="1:21" ht="18.75" x14ac:dyDescent="0.45">
      <c r="A66" s="22" t="s">
        <v>213</v>
      </c>
      <c r="L66" s="15"/>
      <c r="M66" s="13">
        <v>0</v>
      </c>
      <c r="O66" s="13">
        <v>0</v>
      </c>
      <c r="Q66" s="13">
        <v>248080499</v>
      </c>
      <c r="S66" s="13">
        <v>248080499</v>
      </c>
      <c r="U66" s="14">
        <v>5.7712379240438812E-4</v>
      </c>
    </row>
    <row r="67" spans="1:21" ht="18.75" x14ac:dyDescent="0.45">
      <c r="A67" s="22" t="s">
        <v>256</v>
      </c>
      <c r="L67" s="15"/>
      <c r="M67" s="13">
        <v>0</v>
      </c>
      <c r="O67" s="13">
        <v>0</v>
      </c>
      <c r="Q67" s="13">
        <v>94770025</v>
      </c>
      <c r="S67" s="13">
        <v>94770025</v>
      </c>
      <c r="U67" s="14">
        <v>2.2046890607979093E-4</v>
      </c>
    </row>
    <row r="68" spans="1:21" ht="18.75" x14ac:dyDescent="0.45">
      <c r="A68" s="22" t="s">
        <v>257</v>
      </c>
      <c r="L68" s="15"/>
      <c r="M68" s="13">
        <v>0</v>
      </c>
      <c r="O68" s="13">
        <v>0</v>
      </c>
      <c r="Q68" s="13">
        <v>463956922</v>
      </c>
      <c r="S68" s="13">
        <v>463956922</v>
      </c>
      <c r="U68" s="14">
        <v>1.0793294088662199E-3</v>
      </c>
    </row>
    <row r="69" spans="1:21" ht="18.75" x14ac:dyDescent="0.45">
      <c r="A69" s="22" t="s">
        <v>149</v>
      </c>
      <c r="L69" s="15"/>
      <c r="M69" s="13">
        <v>16965000</v>
      </c>
      <c r="O69" s="13">
        <v>0</v>
      </c>
      <c r="Q69" s="13">
        <v>-2024240179</v>
      </c>
      <c r="S69" s="13">
        <v>-2007275179</v>
      </c>
      <c r="U69" s="14">
        <v>-4.6696385583442288E-3</v>
      </c>
    </row>
    <row r="70" spans="1:21" ht="18.75" x14ac:dyDescent="0.45">
      <c r="A70" s="22" t="s">
        <v>216</v>
      </c>
      <c r="L70" s="15"/>
      <c r="M70" s="13">
        <v>0</v>
      </c>
      <c r="O70" s="13">
        <v>0</v>
      </c>
      <c r="Q70" s="13">
        <v>1623926964</v>
      </c>
      <c r="S70" s="13">
        <v>1623926964</v>
      </c>
      <c r="U70" s="14">
        <v>3.7778337750418028E-3</v>
      </c>
    </row>
    <row r="71" spans="1:21" ht="37.5" x14ac:dyDescent="0.45">
      <c r="A71" s="22" t="s">
        <v>217</v>
      </c>
      <c r="L71" s="15"/>
      <c r="M71" s="13">
        <v>0</v>
      </c>
      <c r="O71" s="13">
        <v>0</v>
      </c>
      <c r="Q71" s="13">
        <v>1946903469</v>
      </c>
      <c r="S71" s="13">
        <v>1946903469</v>
      </c>
      <c r="U71" s="14">
        <v>4.529192411349265E-3</v>
      </c>
    </row>
    <row r="72" spans="1:21" ht="18.75" x14ac:dyDescent="0.45">
      <c r="A72" s="22" t="s">
        <v>152</v>
      </c>
      <c r="L72" s="15"/>
      <c r="M72" s="13">
        <v>46336389</v>
      </c>
      <c r="O72" s="13">
        <v>0</v>
      </c>
      <c r="Q72" s="13">
        <v>1270177278</v>
      </c>
      <c r="S72" s="13">
        <v>1316513667</v>
      </c>
      <c r="U72" s="14">
        <v>3.0626807157915614E-3</v>
      </c>
    </row>
    <row r="73" spans="1:21" ht="18.75" x14ac:dyDescent="0.45">
      <c r="A73" s="22" t="s">
        <v>154</v>
      </c>
      <c r="L73" s="15"/>
      <c r="M73" s="13">
        <v>2037163</v>
      </c>
      <c r="O73" s="13">
        <v>0</v>
      </c>
      <c r="Q73" s="13">
        <v>56485056</v>
      </c>
      <c r="S73" s="13">
        <v>58522219</v>
      </c>
      <c r="U73" s="14">
        <v>1.3614357075765208E-4</v>
      </c>
    </row>
    <row r="74" spans="1:21" ht="18.75" x14ac:dyDescent="0.45">
      <c r="A74" s="22" t="s">
        <v>154</v>
      </c>
      <c r="L74" s="15"/>
      <c r="M74" s="13">
        <v>0</v>
      </c>
      <c r="O74" s="13">
        <v>481749</v>
      </c>
      <c r="Q74" s="13">
        <v>0</v>
      </c>
      <c r="S74" s="13">
        <v>481749</v>
      </c>
      <c r="U74" s="14">
        <v>1.1207201331331631E-6</v>
      </c>
    </row>
    <row r="75" spans="1:21" ht="18.75" x14ac:dyDescent="0.45">
      <c r="A75" s="22" t="s">
        <v>219</v>
      </c>
      <c r="L75" s="15"/>
      <c r="M75" s="13">
        <v>0</v>
      </c>
      <c r="O75" s="13">
        <v>0</v>
      </c>
      <c r="Q75" s="13">
        <v>69881155</v>
      </c>
      <c r="S75" s="13">
        <v>69881155</v>
      </c>
      <c r="U75" s="14">
        <v>1.6256851043821411E-4</v>
      </c>
    </row>
    <row r="76" spans="1:21" ht="18.75" x14ac:dyDescent="0.45">
      <c r="A76" s="22" t="s">
        <v>220</v>
      </c>
      <c r="L76" s="15"/>
      <c r="M76" s="13">
        <v>0</v>
      </c>
      <c r="O76" s="13">
        <v>0</v>
      </c>
      <c r="Q76" s="13">
        <v>847094200</v>
      </c>
      <c r="S76" s="13">
        <v>847094200</v>
      </c>
      <c r="U76" s="14">
        <v>1.9706434774131973E-3</v>
      </c>
    </row>
    <row r="77" spans="1:21" ht="18.75" x14ac:dyDescent="0.45">
      <c r="A77" s="22" t="s">
        <v>221</v>
      </c>
      <c r="L77" s="15"/>
      <c r="M77" s="13">
        <v>0</v>
      </c>
      <c r="O77" s="13">
        <v>0</v>
      </c>
      <c r="Q77" s="13">
        <v>-778422529</v>
      </c>
      <c r="S77" s="13">
        <v>-778422529</v>
      </c>
      <c r="U77" s="14">
        <v>-1.8108886584813535E-3</v>
      </c>
    </row>
    <row r="78" spans="1:21" ht="18.75" x14ac:dyDescent="0.45">
      <c r="A78" s="22" t="s">
        <v>156</v>
      </c>
      <c r="L78" s="15"/>
      <c r="M78" s="13">
        <v>168333700</v>
      </c>
      <c r="O78" s="13">
        <v>0</v>
      </c>
      <c r="Q78" s="13">
        <v>1483623056</v>
      </c>
      <c r="S78" s="13">
        <v>1651956756</v>
      </c>
      <c r="U78" s="14">
        <v>3.8430410763998436E-3</v>
      </c>
    </row>
    <row r="79" spans="1:21" ht="18.75" x14ac:dyDescent="0.45">
      <c r="A79" s="22" t="s">
        <v>158</v>
      </c>
      <c r="L79" s="15"/>
      <c r="M79" s="13">
        <v>18304869</v>
      </c>
      <c r="O79" s="13">
        <v>0</v>
      </c>
      <c r="Q79" s="13">
        <v>22965701</v>
      </c>
      <c r="S79" s="13">
        <v>41270570</v>
      </c>
      <c r="U79" s="14">
        <v>9.6010077249525228E-5</v>
      </c>
    </row>
    <row r="80" spans="1:21" ht="18.75" x14ac:dyDescent="0.45">
      <c r="A80" s="22" t="s">
        <v>222</v>
      </c>
      <c r="L80" s="15"/>
      <c r="M80" s="13">
        <v>0</v>
      </c>
      <c r="O80" s="13">
        <v>0</v>
      </c>
      <c r="Q80" s="13">
        <v>99070637</v>
      </c>
      <c r="S80" s="13">
        <v>99070637</v>
      </c>
      <c r="U80" s="14">
        <v>2.3047366468477833E-4</v>
      </c>
    </row>
    <row r="81" spans="1:21" ht="18.75" x14ac:dyDescent="0.45">
      <c r="A81" s="22" t="s">
        <v>159</v>
      </c>
      <c r="L81" s="15"/>
      <c r="M81" s="13">
        <v>22000000</v>
      </c>
      <c r="O81" s="13">
        <v>0</v>
      </c>
      <c r="Q81" s="13">
        <v>-881792300</v>
      </c>
      <c r="S81" s="13">
        <v>-859792300</v>
      </c>
      <c r="U81" s="14">
        <v>-2.0001837905690902E-3</v>
      </c>
    </row>
    <row r="82" spans="1:21" ht="18.75" x14ac:dyDescent="0.45">
      <c r="A82" s="22" t="s">
        <v>224</v>
      </c>
      <c r="L82" s="15"/>
      <c r="M82" s="13">
        <v>0</v>
      </c>
      <c r="O82" s="13">
        <v>0</v>
      </c>
      <c r="Q82" s="13">
        <v>2035783549</v>
      </c>
      <c r="S82" s="13">
        <v>2035783549</v>
      </c>
      <c r="U82" s="14">
        <v>4.735959202957522E-3</v>
      </c>
    </row>
    <row r="83" spans="1:21" ht="18.75" x14ac:dyDescent="0.45">
      <c r="A83" s="22" t="s">
        <v>165</v>
      </c>
      <c r="L83" s="15"/>
      <c r="M83" s="13">
        <v>1549975500</v>
      </c>
      <c r="O83" s="13">
        <v>0</v>
      </c>
      <c r="Q83" s="13">
        <v>2276242389</v>
      </c>
      <c r="S83" s="13">
        <v>3826217889</v>
      </c>
      <c r="U83" s="14">
        <v>8.9011485689779752E-3</v>
      </c>
    </row>
    <row r="84" spans="1:21" ht="18.75" x14ac:dyDescent="0.45">
      <c r="A84" s="22" t="s">
        <v>225</v>
      </c>
      <c r="L84" s="15"/>
      <c r="M84" s="13">
        <v>0</v>
      </c>
      <c r="O84" s="13">
        <v>0</v>
      </c>
      <c r="Q84" s="13">
        <v>151077083</v>
      </c>
      <c r="S84" s="13">
        <v>151077083</v>
      </c>
      <c r="U84" s="14">
        <v>3.5145922165511487E-4</v>
      </c>
    </row>
    <row r="85" spans="1:21" ht="18.75" x14ac:dyDescent="0.45">
      <c r="A85" s="22" t="s">
        <v>226</v>
      </c>
      <c r="L85" s="15"/>
      <c r="M85" s="13">
        <v>0</v>
      </c>
      <c r="O85" s="13">
        <v>0</v>
      </c>
      <c r="Q85" s="13">
        <v>-91627499</v>
      </c>
      <c r="S85" s="13">
        <v>-91627499</v>
      </c>
      <c r="U85" s="14">
        <v>-2.131582688867829E-4</v>
      </c>
    </row>
    <row r="86" spans="1:21" ht="18.75" x14ac:dyDescent="0.45">
      <c r="A86" s="22" t="s">
        <v>170</v>
      </c>
      <c r="L86" s="15"/>
      <c r="M86" s="13">
        <v>4458040</v>
      </c>
      <c r="O86" s="13">
        <v>0</v>
      </c>
      <c r="Q86" s="13">
        <v>-17925971</v>
      </c>
      <c r="S86" s="13">
        <v>-13467931</v>
      </c>
      <c r="U86" s="14">
        <v>-3.1331214851194821E-5</v>
      </c>
    </row>
    <row r="87" spans="1:21" ht="18.75" x14ac:dyDescent="0.45">
      <c r="A87" s="22" t="s">
        <v>175</v>
      </c>
      <c r="L87" s="15"/>
      <c r="M87" s="13">
        <v>976088987</v>
      </c>
      <c r="O87" s="13">
        <v>0</v>
      </c>
      <c r="Q87" s="13">
        <v>-3749838444</v>
      </c>
      <c r="S87" s="13">
        <v>-2773749457</v>
      </c>
      <c r="U87" s="14">
        <v>-6.452731320100465E-3</v>
      </c>
    </row>
    <row r="88" spans="1:21" ht="37.5" x14ac:dyDescent="0.45">
      <c r="A88" s="22" t="s">
        <v>227</v>
      </c>
      <c r="L88" s="15"/>
      <c r="M88" s="13">
        <v>0</v>
      </c>
      <c r="O88" s="13">
        <v>0</v>
      </c>
      <c r="Q88" s="13">
        <v>-22452786</v>
      </c>
      <c r="S88" s="13">
        <v>-22452786</v>
      </c>
      <c r="U88" s="14">
        <v>-5.2233194703321485E-5</v>
      </c>
    </row>
    <row r="89" spans="1:21" ht="18.75" x14ac:dyDescent="0.45">
      <c r="A89" s="22" t="s">
        <v>258</v>
      </c>
      <c r="L89" s="15"/>
      <c r="M89" s="13">
        <v>0</v>
      </c>
      <c r="O89" s="13">
        <v>0</v>
      </c>
      <c r="Q89" s="13">
        <v>1585993345</v>
      </c>
      <c r="S89" s="13">
        <v>1585993345</v>
      </c>
      <c r="U89" s="14">
        <v>3.689586636934816E-3</v>
      </c>
    </row>
    <row r="90" spans="1:21" ht="18.75" x14ac:dyDescent="0.45">
      <c r="A90" s="22" t="s">
        <v>179</v>
      </c>
      <c r="L90" s="15"/>
      <c r="M90" s="13">
        <v>475247250</v>
      </c>
      <c r="O90" s="13">
        <v>0</v>
      </c>
      <c r="Q90" s="13">
        <v>-797776428</v>
      </c>
      <c r="S90" s="13">
        <v>-322529178</v>
      </c>
      <c r="U90" s="14">
        <v>-7.5031799403317849E-4</v>
      </c>
    </row>
    <row r="91" spans="1:21" ht="18.75" x14ac:dyDescent="0.45">
      <c r="A91" s="22" t="s">
        <v>180</v>
      </c>
      <c r="L91" s="15"/>
      <c r="M91" s="13">
        <v>753600000</v>
      </c>
      <c r="O91" s="13">
        <v>0</v>
      </c>
      <c r="Q91" s="13">
        <v>1699045210</v>
      </c>
      <c r="S91" s="13">
        <v>2452645210</v>
      </c>
      <c r="U91" s="14">
        <v>5.7057282241989391E-3</v>
      </c>
    </row>
    <row r="92" spans="1:21" ht="18.75" x14ac:dyDescent="0.45">
      <c r="A92" s="22" t="s">
        <v>182</v>
      </c>
      <c r="L92" s="15"/>
      <c r="M92" s="13">
        <v>217059150</v>
      </c>
      <c r="O92" s="13">
        <v>0</v>
      </c>
      <c r="Q92" s="13">
        <v>162475860</v>
      </c>
      <c r="S92" s="13">
        <v>379535010</v>
      </c>
      <c r="U92" s="14">
        <v>8.8293390735818113E-4</v>
      </c>
    </row>
    <row r="93" spans="1:21" ht="18.75" x14ac:dyDescent="0.45">
      <c r="A93" s="22" t="s">
        <v>228</v>
      </c>
      <c r="L93" s="15"/>
      <c r="M93" s="13">
        <v>0</v>
      </c>
      <c r="O93" s="13">
        <v>0</v>
      </c>
      <c r="Q93" s="13">
        <v>286200960</v>
      </c>
      <c r="S93" s="13">
        <v>286200960</v>
      </c>
      <c r="U93" s="14">
        <v>6.6580559169617188E-4</v>
      </c>
    </row>
    <row r="94" spans="1:21" ht="18.75" x14ac:dyDescent="0.45">
      <c r="A94" s="22" t="s">
        <v>229</v>
      </c>
      <c r="L94" s="15"/>
      <c r="M94" s="13">
        <v>0</v>
      </c>
      <c r="O94" s="13">
        <v>0</v>
      </c>
      <c r="Q94" s="13">
        <v>3581144450</v>
      </c>
      <c r="S94" s="13">
        <v>3581144450</v>
      </c>
      <c r="U94" s="14">
        <v>8.3310202714963356E-3</v>
      </c>
    </row>
    <row r="95" spans="1:21" ht="18.75" x14ac:dyDescent="0.45">
      <c r="A95" s="22" t="s">
        <v>230</v>
      </c>
      <c r="L95" s="15"/>
      <c r="M95" s="13">
        <v>0</v>
      </c>
      <c r="O95" s="13">
        <v>0</v>
      </c>
      <c r="Q95" s="13">
        <v>125379427</v>
      </c>
      <c r="S95" s="13">
        <v>125379427</v>
      </c>
      <c r="U95" s="14">
        <v>2.9167730108334365E-4</v>
      </c>
    </row>
    <row r="96" spans="1:21" ht="18.75" x14ac:dyDescent="0.45">
      <c r="A96" s="22" t="s">
        <v>259</v>
      </c>
      <c r="L96" s="15"/>
      <c r="M96" s="13">
        <v>0</v>
      </c>
      <c r="O96" s="13">
        <v>-217187948</v>
      </c>
      <c r="Q96" s="13">
        <v>0</v>
      </c>
      <c r="S96" s="13">
        <v>-217187948</v>
      </c>
      <c r="U96" s="14">
        <v>-5.052566917574889E-4</v>
      </c>
    </row>
    <row r="97" spans="1:21" ht="18.75" x14ac:dyDescent="0.45">
      <c r="A97" s="22" t="s">
        <v>232</v>
      </c>
      <c r="L97" s="15"/>
      <c r="M97" s="13">
        <v>0</v>
      </c>
      <c r="O97" s="13">
        <v>0</v>
      </c>
      <c r="Q97" s="13">
        <v>18755661</v>
      </c>
      <c r="S97" s="13">
        <v>18755661</v>
      </c>
      <c r="U97" s="14">
        <v>4.3632362273550078E-5</v>
      </c>
    </row>
    <row r="98" spans="1:21" ht="18.75" x14ac:dyDescent="0.45">
      <c r="A98" s="22" t="s">
        <v>233</v>
      </c>
      <c r="L98" s="15"/>
      <c r="M98" s="13">
        <v>0</v>
      </c>
      <c r="O98" s="13">
        <v>0</v>
      </c>
      <c r="Q98" s="13">
        <v>4478725842</v>
      </c>
      <c r="S98" s="13">
        <v>4478725842</v>
      </c>
      <c r="U98" s="14">
        <v>1.0419114978781851E-2</v>
      </c>
    </row>
    <row r="99" spans="1:21" ht="18.75" x14ac:dyDescent="0.45">
      <c r="A99" s="22" t="s">
        <v>185</v>
      </c>
      <c r="L99" s="15"/>
      <c r="M99" s="13">
        <v>14300000</v>
      </c>
      <c r="O99" s="13">
        <v>0</v>
      </c>
      <c r="Q99" s="13">
        <v>-4105304276</v>
      </c>
      <c r="S99" s="13">
        <v>-4091004276</v>
      </c>
      <c r="U99" s="14">
        <v>-9.5171362199964298E-3</v>
      </c>
    </row>
    <row r="100" spans="1:21" ht="18.75" x14ac:dyDescent="0.45">
      <c r="A100" s="22" t="s">
        <v>234</v>
      </c>
      <c r="L100" s="15"/>
      <c r="M100" s="13">
        <v>0</v>
      </c>
      <c r="O100" s="13">
        <v>0</v>
      </c>
      <c r="Q100" s="13">
        <v>105772276</v>
      </c>
      <c r="S100" s="13">
        <v>105772276</v>
      </c>
      <c r="U100" s="14">
        <v>2.4606406913251026E-4</v>
      </c>
    </row>
    <row r="101" spans="1:21" ht="18.75" x14ac:dyDescent="0.45">
      <c r="A101" s="22" t="s">
        <v>188</v>
      </c>
      <c r="L101" s="15"/>
      <c r="M101" s="13">
        <v>13200000</v>
      </c>
      <c r="O101" s="13">
        <v>0</v>
      </c>
      <c r="Q101" s="13">
        <v>-430175185</v>
      </c>
      <c r="S101" s="13">
        <v>-416975185</v>
      </c>
      <c r="U101" s="14">
        <v>-9.7003311858753283E-4</v>
      </c>
    </row>
    <row r="102" spans="1:21" ht="18.75" x14ac:dyDescent="0.45">
      <c r="A102" s="22" t="s">
        <v>190</v>
      </c>
      <c r="L102" s="15"/>
      <c r="M102" s="13">
        <v>138466000</v>
      </c>
      <c r="O102" s="13">
        <v>0</v>
      </c>
      <c r="Q102" s="13">
        <v>3617591479</v>
      </c>
      <c r="S102" s="13">
        <v>3756057479</v>
      </c>
      <c r="U102" s="14">
        <v>8.7379304117303682E-3</v>
      </c>
    </row>
    <row r="103" spans="1:21" ht="18.75" x14ac:dyDescent="0.45">
      <c r="A103" s="22" t="s">
        <v>235</v>
      </c>
      <c r="L103" s="15"/>
      <c r="M103" s="13">
        <v>0</v>
      </c>
      <c r="O103" s="13">
        <v>0</v>
      </c>
      <c r="Q103" s="13">
        <v>702230725</v>
      </c>
      <c r="S103" s="13">
        <v>702230725</v>
      </c>
      <c r="U103" s="14">
        <v>1.6336393258983364E-3</v>
      </c>
    </row>
    <row r="104" spans="1:21" ht="18.75" x14ac:dyDescent="0.45">
      <c r="A104" s="22" t="s">
        <v>192</v>
      </c>
      <c r="L104" s="15"/>
      <c r="M104" s="13">
        <v>562500000</v>
      </c>
      <c r="O104" s="13">
        <v>0</v>
      </c>
      <c r="Q104" s="13">
        <v>-732042762</v>
      </c>
      <c r="S104" s="13">
        <v>-169542762</v>
      </c>
      <c r="U104" s="14">
        <v>-3.9441698228829576E-4</v>
      </c>
    </row>
    <row r="105" spans="1:21" ht="18.75" x14ac:dyDescent="0.45">
      <c r="A105" s="22" t="s">
        <v>236</v>
      </c>
      <c r="L105" s="15"/>
      <c r="M105" s="13">
        <v>0</v>
      </c>
      <c r="O105" s="13">
        <v>0</v>
      </c>
      <c r="Q105" s="13">
        <v>-3478994712</v>
      </c>
      <c r="S105" s="13">
        <v>-3478994712</v>
      </c>
      <c r="U105" s="14">
        <v>-8.0933835188079489E-3</v>
      </c>
    </row>
    <row r="106" spans="1:21" ht="18.75" x14ac:dyDescent="0.45">
      <c r="A106" s="22" t="s">
        <v>237</v>
      </c>
      <c r="L106" s="15"/>
      <c r="M106" s="13">
        <v>0</v>
      </c>
      <c r="O106" s="13">
        <v>0</v>
      </c>
      <c r="Q106" s="13">
        <v>5543124418</v>
      </c>
      <c r="S106" s="13">
        <v>5543124418</v>
      </c>
      <c r="U106" s="14">
        <v>1.2895286001039228E-2</v>
      </c>
    </row>
    <row r="107" spans="1:21" ht="37.5" x14ac:dyDescent="0.45">
      <c r="A107" s="22" t="s">
        <v>197</v>
      </c>
      <c r="L107" s="15"/>
      <c r="M107" s="13">
        <v>957056100</v>
      </c>
      <c r="O107" s="13">
        <v>0</v>
      </c>
      <c r="Q107" s="13">
        <v>775254664</v>
      </c>
      <c r="S107" s="13">
        <v>1732310764</v>
      </c>
      <c r="U107" s="14">
        <v>4.0299731811754497E-3</v>
      </c>
    </row>
    <row r="108" spans="1:21" ht="18.75" x14ac:dyDescent="0.45">
      <c r="A108" s="22" t="s">
        <v>238</v>
      </c>
      <c r="L108" s="15"/>
      <c r="M108" s="13">
        <v>0</v>
      </c>
      <c r="O108" s="13">
        <v>0</v>
      </c>
      <c r="Q108" s="13">
        <v>735584659</v>
      </c>
      <c r="S108" s="13">
        <v>735584659</v>
      </c>
      <c r="U108" s="14">
        <v>1.7112324819879075E-3</v>
      </c>
    </row>
    <row r="109" spans="1:21" ht="18.75" x14ac:dyDescent="0.45">
      <c r="A109" s="16" t="s">
        <v>73</v>
      </c>
      <c r="C109" s="16">
        <f>SUM(C9:$C$108)</f>
        <v>21648577500</v>
      </c>
      <c r="E109" s="16">
        <f>SUM(E9:$E$108)</f>
        <v>-57218655044</v>
      </c>
      <c r="G109" s="16">
        <f>SUM(G9:$G$108)</f>
        <v>-3504977542</v>
      </c>
      <c r="I109" s="16">
        <f>SUM(I9:$I$108)</f>
        <v>-39075055086</v>
      </c>
      <c r="K109" s="17">
        <f>SUM(K9:$K$108)</f>
        <v>1.0129583080095248</v>
      </c>
      <c r="M109" s="16">
        <f>SUM(M9:$M$108)</f>
        <v>194825831687</v>
      </c>
      <c r="O109" s="16">
        <f>SUM(O9:$O$108)</f>
        <v>126480801345</v>
      </c>
      <c r="Q109" s="16">
        <f>SUM(Q9:$Q$108)</f>
        <v>107056761905</v>
      </c>
      <c r="S109" s="16">
        <f>SUM(S9:$S$108)</f>
        <v>428363394937</v>
      </c>
      <c r="U109" s="17">
        <f>SUM(U9:$U$108)</f>
        <v>0.99652615989481719</v>
      </c>
    </row>
    <row r="110" spans="1:21" ht="18.75" x14ac:dyDescent="0.45">
      <c r="C110" s="18"/>
      <c r="E110" s="18"/>
      <c r="G110" s="18"/>
      <c r="I110" s="18"/>
      <c r="K110" s="18"/>
      <c r="M110" s="18"/>
      <c r="O110" s="18"/>
      <c r="Q110" s="18"/>
      <c r="S110" s="18"/>
      <c r="U110" s="18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10"/>
  <sheetViews>
    <sheetView rightToLeft="1" workbookViewId="0">
      <selection activeCell="K17" sqref="K17"/>
    </sheetView>
  </sheetViews>
  <sheetFormatPr defaultRowHeight="18" x14ac:dyDescent="0.45"/>
  <cols>
    <col min="1" max="1" width="21.28515625" style="3" customWidth="1"/>
    <col min="2" max="2" width="1.42578125" style="3" customWidth="1"/>
    <col min="3" max="3" width="17" style="3" customWidth="1"/>
    <col min="4" max="4" width="1.42578125" style="3" customWidth="1"/>
    <col min="5" max="5" width="17" style="3" customWidth="1"/>
    <col min="6" max="6" width="1.42578125" style="3" customWidth="1"/>
    <col min="7" max="7" width="17" style="3" customWidth="1"/>
    <col min="8" max="8" width="1.42578125" style="3" customWidth="1"/>
    <col min="9" max="9" width="17" style="3" customWidth="1"/>
    <col min="10" max="10" width="1.42578125" style="3" customWidth="1"/>
    <col min="11" max="11" width="17" style="3" customWidth="1"/>
    <col min="12" max="12" width="1.42578125" style="3" customWidth="1"/>
    <col min="13" max="13" width="17" style="3" customWidth="1"/>
    <col min="14" max="14" width="1.42578125" style="3" customWidth="1"/>
    <col min="15" max="15" width="17" style="3" customWidth="1"/>
    <col min="16" max="16" width="1.42578125" style="3" customWidth="1"/>
    <col min="17" max="17" width="17" style="3" customWidth="1"/>
    <col min="18" max="16384" width="9.140625" style="3"/>
  </cols>
  <sheetData>
    <row r="1" spans="1:17" ht="20.100000000000001" customHeight="1" x14ac:dyDescent="0.45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20.100000000000001" customHeight="1" x14ac:dyDescent="0.45">
      <c r="A2" s="4" t="s">
        <v>124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0.100000000000001" customHeight="1" x14ac:dyDescent="0.45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5" spans="1:17" ht="21" x14ac:dyDescent="0.45">
      <c r="A5" s="5" t="s">
        <v>260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7" spans="1:17" ht="21" x14ac:dyDescent="0.45">
      <c r="C7" s="6" t="s">
        <v>140</v>
      </c>
      <c r="D7" s="7"/>
      <c r="E7" s="7"/>
      <c r="F7" s="7"/>
      <c r="G7" s="7"/>
      <c r="H7" s="7"/>
      <c r="I7" s="7"/>
      <c r="J7" s="7"/>
      <c r="K7" s="7"/>
      <c r="M7" s="6" t="s">
        <v>7</v>
      </c>
      <c r="N7" s="7"/>
      <c r="O7" s="7"/>
      <c r="P7" s="7"/>
      <c r="Q7" s="7"/>
    </row>
    <row r="8" spans="1:17" ht="21" x14ac:dyDescent="0.45">
      <c r="C8" s="36" t="s">
        <v>261</v>
      </c>
      <c r="E8" s="36" t="s">
        <v>244</v>
      </c>
      <c r="G8" s="36" t="s">
        <v>245</v>
      </c>
      <c r="I8" s="36" t="s">
        <v>73</v>
      </c>
      <c r="K8" s="36" t="s">
        <v>261</v>
      </c>
      <c r="M8" s="36" t="s">
        <v>244</v>
      </c>
      <c r="O8" s="36" t="s">
        <v>245</v>
      </c>
      <c r="Q8" s="36" t="s">
        <v>73</v>
      </c>
    </row>
    <row r="9" spans="1:17" ht="18.75" x14ac:dyDescent="0.45">
      <c r="A9" s="16" t="s">
        <v>73</v>
      </c>
      <c r="C9" s="16">
        <f>SUM($C$8)</f>
        <v>0</v>
      </c>
      <c r="E9" s="16">
        <f>SUM($E$8)</f>
        <v>0</v>
      </c>
      <c r="G9" s="16">
        <f>SUM($G$8)</f>
        <v>0</v>
      </c>
      <c r="I9" s="16">
        <f>SUM($I$8)</f>
        <v>0</v>
      </c>
      <c r="K9" s="16">
        <f>SUM($K$8)</f>
        <v>0</v>
      </c>
      <c r="M9" s="16">
        <f>SUM($M$8)</f>
        <v>0</v>
      </c>
      <c r="O9" s="16">
        <f>SUM($O$8)</f>
        <v>0</v>
      </c>
      <c r="Q9" s="16">
        <f>SUM($Q$8)</f>
        <v>0</v>
      </c>
    </row>
    <row r="10" spans="1:17" ht="18.75" x14ac:dyDescent="0.45">
      <c r="C10" s="18"/>
      <c r="E10" s="18"/>
      <c r="G10" s="18"/>
      <c r="I10" s="18"/>
      <c r="K10" s="18"/>
      <c r="M10" s="18"/>
      <c r="O10" s="18"/>
      <c r="Q10" s="18"/>
    </row>
  </sheetData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11"/>
  <sheetViews>
    <sheetView rightToLeft="1" workbookViewId="0">
      <selection activeCell="K9" sqref="K9:K10"/>
    </sheetView>
  </sheetViews>
  <sheetFormatPr defaultRowHeight="18" x14ac:dyDescent="0.45"/>
  <cols>
    <col min="1" max="1" width="25.5703125" style="3" customWidth="1"/>
    <col min="2" max="2" width="1.42578125" style="3" customWidth="1"/>
    <col min="3" max="3" width="17" style="3" customWidth="1"/>
    <col min="4" max="4" width="1.42578125" style="3" customWidth="1"/>
    <col min="5" max="5" width="17" style="3" customWidth="1"/>
    <col min="6" max="6" width="1.42578125" style="3" customWidth="1"/>
    <col min="7" max="7" width="14.140625" style="3" customWidth="1"/>
    <col min="8" max="8" width="1.42578125" style="3" customWidth="1"/>
    <col min="9" max="9" width="17" style="3" customWidth="1"/>
    <col min="10" max="10" width="1.42578125" style="3" customWidth="1"/>
    <col min="11" max="11" width="14.140625" style="3" customWidth="1"/>
    <col min="12" max="16384" width="9.140625" style="3"/>
  </cols>
  <sheetData>
    <row r="1" spans="1:11" ht="20.100000000000001" customHeight="1" x14ac:dyDescent="0.45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0.100000000000001" customHeight="1" x14ac:dyDescent="0.45">
      <c r="A2" s="4" t="s">
        <v>124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0.100000000000001" customHeight="1" x14ac:dyDescent="0.45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5" spans="1:11" ht="21" x14ac:dyDescent="0.45">
      <c r="A5" s="5" t="s">
        <v>262</v>
      </c>
      <c r="B5" s="2"/>
      <c r="C5" s="2"/>
      <c r="D5" s="2"/>
      <c r="E5" s="2"/>
      <c r="F5" s="2"/>
      <c r="G5" s="2"/>
      <c r="H5" s="2"/>
      <c r="I5" s="2"/>
      <c r="J5" s="2"/>
      <c r="K5" s="2"/>
    </row>
    <row r="7" spans="1:11" ht="21" x14ac:dyDescent="0.45">
      <c r="A7" s="6" t="s">
        <v>263</v>
      </c>
      <c r="B7" s="7"/>
      <c r="C7" s="7"/>
      <c r="E7" s="6" t="s">
        <v>140</v>
      </c>
      <c r="F7" s="7"/>
      <c r="G7" s="7"/>
      <c r="I7" s="6" t="s">
        <v>7</v>
      </c>
      <c r="J7" s="7"/>
      <c r="K7" s="7"/>
    </row>
    <row r="8" spans="1:11" ht="42" x14ac:dyDescent="0.45">
      <c r="A8" s="36" t="s">
        <v>264</v>
      </c>
      <c r="C8" s="36" t="s">
        <v>100</v>
      </c>
      <c r="E8" s="36" t="s">
        <v>265</v>
      </c>
      <c r="G8" s="36" t="s">
        <v>266</v>
      </c>
      <c r="I8" s="36" t="s">
        <v>265</v>
      </c>
      <c r="K8" s="36" t="s">
        <v>266</v>
      </c>
    </row>
    <row r="9" spans="1:11" ht="18.75" x14ac:dyDescent="0.45">
      <c r="A9" s="22" t="s">
        <v>267</v>
      </c>
      <c r="C9" s="15" t="s">
        <v>113</v>
      </c>
      <c r="E9" s="13">
        <v>494141</v>
      </c>
      <c r="G9" s="42">
        <f>E9/E10</f>
        <v>1</v>
      </c>
      <c r="I9" s="13">
        <v>3685065</v>
      </c>
      <c r="K9" s="44">
        <f>I9/I10</f>
        <v>1</v>
      </c>
    </row>
    <row r="10" spans="1:11" ht="18.75" x14ac:dyDescent="0.45">
      <c r="A10" s="16" t="s">
        <v>73</v>
      </c>
      <c r="E10" s="16">
        <f>SUM(E9:$E$9)</f>
        <v>494141</v>
      </c>
      <c r="G10" s="43">
        <f>SUM(G9:$G$9)</f>
        <v>1</v>
      </c>
      <c r="I10" s="16">
        <f>SUM(I9:$I$9)</f>
        <v>3685065</v>
      </c>
      <c r="K10" s="45">
        <f>SUM(K9:$K$9)</f>
        <v>1</v>
      </c>
    </row>
    <row r="11" spans="1:11" ht="18.75" x14ac:dyDescent="0.45">
      <c r="E11" s="18"/>
      <c r="G11" s="18"/>
      <c r="I11" s="18"/>
      <c r="K11" s="18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fitToHeight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11"/>
  <sheetViews>
    <sheetView rightToLeft="1" workbookViewId="0">
      <selection activeCell="H13" sqref="H13"/>
    </sheetView>
  </sheetViews>
  <sheetFormatPr defaultRowHeight="18" x14ac:dyDescent="0.45"/>
  <cols>
    <col min="1" max="1" width="25.5703125" style="3" customWidth="1"/>
    <col min="2" max="2" width="1.42578125" style="3" customWidth="1"/>
    <col min="3" max="3" width="18.42578125" style="3" customWidth="1"/>
    <col min="4" max="4" width="1.42578125" style="3" customWidth="1"/>
    <col min="5" max="5" width="18.42578125" style="3" customWidth="1"/>
    <col min="6" max="16384" width="9.140625" style="3"/>
  </cols>
  <sheetData>
    <row r="1" spans="1:5" ht="20.100000000000001" customHeight="1" x14ac:dyDescent="0.45">
      <c r="A1" s="4" t="s">
        <v>0</v>
      </c>
      <c r="B1" s="2"/>
      <c r="C1" s="2"/>
      <c r="D1" s="2"/>
      <c r="E1" s="2"/>
    </row>
    <row r="2" spans="1:5" ht="20.100000000000001" customHeight="1" x14ac:dyDescent="0.45">
      <c r="A2" s="4" t="s">
        <v>124</v>
      </c>
      <c r="B2" s="2"/>
      <c r="C2" s="2"/>
      <c r="D2" s="2"/>
      <c r="E2" s="2"/>
    </row>
    <row r="3" spans="1:5" ht="20.100000000000001" customHeight="1" x14ac:dyDescent="0.45">
      <c r="A3" s="4" t="s">
        <v>2</v>
      </c>
      <c r="B3" s="2"/>
      <c r="C3" s="2"/>
      <c r="D3" s="2"/>
      <c r="E3" s="2"/>
    </row>
    <row r="5" spans="1:5" ht="21" x14ac:dyDescent="0.45">
      <c r="A5" s="5" t="s">
        <v>268</v>
      </c>
      <c r="B5" s="2"/>
      <c r="C5" s="2"/>
      <c r="D5" s="2"/>
      <c r="E5" s="2"/>
    </row>
    <row r="7" spans="1:5" ht="21" x14ac:dyDescent="0.45">
      <c r="C7" s="35" t="s">
        <v>140</v>
      </c>
      <c r="E7" s="35" t="s">
        <v>7</v>
      </c>
    </row>
    <row r="8" spans="1:5" ht="21" x14ac:dyDescent="0.45">
      <c r="A8" s="36" t="s">
        <v>136</v>
      </c>
      <c r="C8" s="36" t="s">
        <v>104</v>
      </c>
      <c r="E8" s="36" t="s">
        <v>104</v>
      </c>
    </row>
    <row r="9" spans="1:5" ht="18.75" x14ac:dyDescent="0.45">
      <c r="A9" s="22" t="s">
        <v>269</v>
      </c>
      <c r="D9" s="15"/>
      <c r="E9" s="13">
        <v>990193199</v>
      </c>
    </row>
    <row r="10" spans="1:5" ht="18.75" x14ac:dyDescent="0.45">
      <c r="A10" s="16" t="s">
        <v>73</v>
      </c>
      <c r="C10" s="16">
        <f>SUM(C9:$C$9)</f>
        <v>0</v>
      </c>
      <c r="E10" s="16">
        <f>SUM(E9:$E$9)</f>
        <v>990193199</v>
      </c>
    </row>
    <row r="11" spans="1:5" ht="18.75" x14ac:dyDescent="0.45">
      <c r="C11" s="18"/>
      <c r="E11" s="18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68"/>
  <sheetViews>
    <sheetView rightToLeft="1" tabSelected="1" workbookViewId="0">
      <selection activeCell="O17" sqref="O17"/>
    </sheetView>
  </sheetViews>
  <sheetFormatPr defaultRowHeight="18" x14ac:dyDescent="0.25"/>
  <cols>
    <col min="1" max="1" width="17" style="20" customWidth="1"/>
    <col min="2" max="2" width="1.42578125" style="20" customWidth="1"/>
    <col min="3" max="3" width="12.7109375" style="26" customWidth="1"/>
    <col min="4" max="4" width="1.42578125" style="26" customWidth="1"/>
    <col min="5" max="5" width="17.7109375" style="26" bestFit="1" customWidth="1"/>
    <col min="6" max="6" width="1.42578125" style="26" customWidth="1"/>
    <col min="7" max="7" width="17.7109375" style="26" bestFit="1" customWidth="1"/>
    <col min="8" max="8" width="1.42578125" style="26" customWidth="1"/>
    <col min="9" max="9" width="11.42578125" style="26" customWidth="1"/>
    <col min="10" max="10" width="17" style="26" customWidth="1"/>
    <col min="11" max="11" width="1.42578125" style="26" customWidth="1"/>
    <col min="12" max="12" width="11.42578125" style="26" customWidth="1"/>
    <col min="13" max="13" width="17" style="26" customWidth="1"/>
    <col min="14" max="14" width="1.42578125" style="26" customWidth="1"/>
    <col min="15" max="15" width="12.7109375" style="26" customWidth="1"/>
    <col min="16" max="16" width="1.42578125" style="26" customWidth="1"/>
    <col min="17" max="17" width="11.42578125" style="26" customWidth="1"/>
    <col min="18" max="18" width="1.42578125" style="26" customWidth="1"/>
    <col min="19" max="19" width="17" style="26" customWidth="1"/>
    <col min="20" max="20" width="1.42578125" style="26" customWidth="1"/>
    <col min="21" max="21" width="17" style="26" customWidth="1"/>
    <col min="22" max="22" width="1.42578125" style="20" customWidth="1"/>
    <col min="23" max="23" width="8.5703125" style="20" customWidth="1"/>
    <col min="24" max="16384" width="9.140625" style="20"/>
  </cols>
  <sheetData>
    <row r="1" spans="1:23" ht="20.100000000000001" customHeight="1" x14ac:dyDescent="0.25">
      <c r="A1" s="4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ht="20.100000000000001" customHeight="1" x14ac:dyDescent="0.25">
      <c r="A2" s="4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spans="1:23" ht="20.100000000000001" customHeight="1" x14ac:dyDescent="0.25">
      <c r="A3" s="4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</row>
    <row r="5" spans="1:23" ht="21" x14ac:dyDescent="0.25">
      <c r="A5" s="5" t="s">
        <v>3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</row>
    <row r="6" spans="1:23" ht="21" x14ac:dyDescent="0.25">
      <c r="A6" s="5" t="s">
        <v>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</row>
    <row r="8" spans="1:23" ht="21" x14ac:dyDescent="0.25">
      <c r="C8" s="24" t="s">
        <v>5</v>
      </c>
      <c r="D8" s="25"/>
      <c r="E8" s="25"/>
      <c r="F8" s="25"/>
      <c r="G8" s="25"/>
      <c r="I8" s="24" t="s">
        <v>6</v>
      </c>
      <c r="J8" s="25"/>
      <c r="K8" s="25"/>
      <c r="L8" s="25"/>
      <c r="M8" s="25"/>
      <c r="O8" s="6" t="s">
        <v>7</v>
      </c>
      <c r="P8" s="21"/>
      <c r="Q8" s="21"/>
      <c r="R8" s="21"/>
      <c r="S8" s="21"/>
      <c r="T8" s="21"/>
      <c r="U8" s="21"/>
      <c r="V8" s="21"/>
      <c r="W8" s="21"/>
    </row>
    <row r="9" spans="1:23" ht="18.75" x14ac:dyDescent="0.25">
      <c r="A9" s="8" t="s">
        <v>8</v>
      </c>
      <c r="C9" s="27" t="s">
        <v>9</v>
      </c>
      <c r="E9" s="27" t="s">
        <v>10</v>
      </c>
      <c r="G9" s="27" t="s">
        <v>11</v>
      </c>
      <c r="I9" s="27" t="s">
        <v>12</v>
      </c>
      <c r="J9" s="28"/>
      <c r="L9" s="27" t="s">
        <v>13</v>
      </c>
      <c r="M9" s="28"/>
      <c r="O9" s="27" t="s">
        <v>9</v>
      </c>
      <c r="Q9" s="29" t="s">
        <v>14</v>
      </c>
      <c r="S9" s="27" t="s">
        <v>10</v>
      </c>
      <c r="U9" s="27" t="s">
        <v>11</v>
      </c>
      <c r="W9" s="9" t="s">
        <v>15</v>
      </c>
    </row>
    <row r="10" spans="1:23" ht="18.75" x14ac:dyDescent="0.25">
      <c r="A10" s="10"/>
      <c r="C10" s="30"/>
      <c r="E10" s="30"/>
      <c r="G10" s="30"/>
      <c r="I10" s="31" t="s">
        <v>9</v>
      </c>
      <c r="J10" s="31" t="s">
        <v>10</v>
      </c>
      <c r="L10" s="31" t="s">
        <v>9</v>
      </c>
      <c r="M10" s="31" t="s">
        <v>16</v>
      </c>
      <c r="O10" s="30"/>
      <c r="Q10" s="30"/>
      <c r="S10" s="30"/>
      <c r="U10" s="30"/>
      <c r="W10" s="10"/>
    </row>
    <row r="11" spans="1:23" ht="18.75" x14ac:dyDescent="0.25">
      <c r="A11" s="22" t="s">
        <v>17</v>
      </c>
      <c r="C11" s="32">
        <v>5727148</v>
      </c>
      <c r="E11" s="32">
        <v>28555211564</v>
      </c>
      <c r="G11" s="32">
        <v>33816844528</v>
      </c>
      <c r="I11" s="32">
        <v>0</v>
      </c>
      <c r="J11" s="32">
        <v>0</v>
      </c>
      <c r="L11" s="32">
        <v>727148</v>
      </c>
      <c r="M11" s="32">
        <v>4264646705</v>
      </c>
      <c r="O11" s="32">
        <v>5000000</v>
      </c>
      <c r="Q11" s="32">
        <v>6380</v>
      </c>
      <c r="S11" s="32">
        <v>24929695866</v>
      </c>
      <c r="U11" s="32">
        <v>31710195000</v>
      </c>
      <c r="W11" s="14">
        <v>9.9893393287707605E-3</v>
      </c>
    </row>
    <row r="12" spans="1:23" ht="37.5" x14ac:dyDescent="0.25">
      <c r="A12" s="22" t="s">
        <v>18</v>
      </c>
      <c r="C12" s="32">
        <v>708623</v>
      </c>
      <c r="E12" s="32">
        <v>9016822996</v>
      </c>
      <c r="G12" s="32">
        <v>9199551413</v>
      </c>
      <c r="N12" s="32"/>
      <c r="O12" s="32">
        <v>708623</v>
      </c>
      <c r="Q12" s="32">
        <v>12840</v>
      </c>
      <c r="S12" s="32">
        <v>9016822996</v>
      </c>
      <c r="U12" s="32">
        <v>9044581940</v>
      </c>
      <c r="W12" s="14">
        <v>2.8492224057761781E-3</v>
      </c>
    </row>
    <row r="13" spans="1:23" ht="18.75" x14ac:dyDescent="0.25">
      <c r="A13" s="22" t="s">
        <v>19</v>
      </c>
      <c r="C13" s="32">
        <v>3762777</v>
      </c>
      <c r="E13" s="32">
        <v>8245733020</v>
      </c>
      <c r="G13" s="32">
        <v>10143933549</v>
      </c>
      <c r="N13" s="32"/>
      <c r="O13" s="32">
        <v>3762777</v>
      </c>
      <c r="Q13" s="32">
        <v>2485</v>
      </c>
      <c r="S13" s="32">
        <v>8245733020</v>
      </c>
      <c r="U13" s="32">
        <v>9294865365</v>
      </c>
      <c r="W13" s="14">
        <v>2.9280666405937803E-3</v>
      </c>
    </row>
    <row r="14" spans="1:23" ht="18.75" x14ac:dyDescent="0.25">
      <c r="A14" s="22" t="s">
        <v>20</v>
      </c>
      <c r="C14" s="32">
        <v>6000000</v>
      </c>
      <c r="E14" s="32">
        <v>19876394056</v>
      </c>
      <c r="G14" s="32">
        <v>16771611600</v>
      </c>
      <c r="N14" s="32"/>
      <c r="O14" s="32">
        <v>6000000</v>
      </c>
      <c r="Q14" s="32">
        <v>2822</v>
      </c>
      <c r="S14" s="32">
        <v>19876394056</v>
      </c>
      <c r="U14" s="32">
        <v>16831254600</v>
      </c>
      <c r="W14" s="14">
        <v>5.302178480086097E-3</v>
      </c>
    </row>
    <row r="15" spans="1:23" ht="18.75" x14ac:dyDescent="0.25">
      <c r="A15" s="22" t="s">
        <v>21</v>
      </c>
      <c r="C15" s="32">
        <v>5100000</v>
      </c>
      <c r="E15" s="32">
        <v>27417545391</v>
      </c>
      <c r="G15" s="32">
        <v>19568868300</v>
      </c>
      <c r="N15" s="32"/>
      <c r="O15" s="32">
        <v>5100000</v>
      </c>
      <c r="Q15" s="32">
        <v>3706</v>
      </c>
      <c r="S15" s="32">
        <v>27417545391</v>
      </c>
      <c r="U15" s="32">
        <v>18788141430</v>
      </c>
      <c r="W15" s="14">
        <v>5.9186365804816494E-3</v>
      </c>
    </row>
    <row r="16" spans="1:23" ht="18.75" x14ac:dyDescent="0.25">
      <c r="A16" s="22" t="s">
        <v>22</v>
      </c>
      <c r="C16" s="32">
        <v>53000000</v>
      </c>
      <c r="E16" s="32">
        <v>21067750603</v>
      </c>
      <c r="G16" s="32">
        <v>195881528700</v>
      </c>
      <c r="N16" s="32"/>
      <c r="O16" s="32">
        <v>53000000</v>
      </c>
      <c r="Q16" s="32">
        <v>3643</v>
      </c>
      <c r="S16" s="32">
        <v>21067750603</v>
      </c>
      <c r="U16" s="32">
        <v>191930179950</v>
      </c>
      <c r="W16" s="14">
        <v>6.0461807155477415E-2</v>
      </c>
    </row>
    <row r="17" spans="1:23" ht="18.75" x14ac:dyDescent="0.25">
      <c r="A17" s="22" t="s">
        <v>23</v>
      </c>
      <c r="C17" s="32">
        <v>60514487</v>
      </c>
      <c r="E17" s="32">
        <v>48793524939</v>
      </c>
      <c r="G17" s="32">
        <v>286876456651</v>
      </c>
      <c r="N17" s="32"/>
      <c r="O17" s="32">
        <v>121714690</v>
      </c>
      <c r="Q17" s="32">
        <v>2494</v>
      </c>
      <c r="S17" s="32">
        <v>48793524939</v>
      </c>
      <c r="U17" s="32">
        <v>301750276061</v>
      </c>
      <c r="W17" s="14">
        <v>9.5057312013489076E-2</v>
      </c>
    </row>
    <row r="18" spans="1:23" ht="18.75" x14ac:dyDescent="0.25">
      <c r="A18" s="22" t="s">
        <v>24</v>
      </c>
      <c r="C18" s="32">
        <v>3200000</v>
      </c>
      <c r="E18" s="32">
        <v>8963864061</v>
      </c>
      <c r="G18" s="32">
        <v>6673654080</v>
      </c>
      <c r="I18" s="32">
        <v>0</v>
      </c>
      <c r="J18" s="32">
        <v>0</v>
      </c>
      <c r="L18" s="32">
        <v>3200000</v>
      </c>
      <c r="M18" s="32">
        <v>6582669003</v>
      </c>
    </row>
    <row r="19" spans="1:23" ht="18.75" x14ac:dyDescent="0.25">
      <c r="A19" s="22" t="s">
        <v>25</v>
      </c>
      <c r="C19" s="32">
        <v>4400000</v>
      </c>
      <c r="E19" s="32">
        <v>19608409112</v>
      </c>
      <c r="G19" s="32">
        <v>15251510340</v>
      </c>
      <c r="N19" s="32"/>
      <c r="O19" s="32">
        <v>4400000</v>
      </c>
      <c r="Q19" s="32">
        <v>3534</v>
      </c>
      <c r="S19" s="32">
        <v>19608409112</v>
      </c>
      <c r="U19" s="32">
        <v>15457079880</v>
      </c>
      <c r="W19" s="14">
        <v>4.8692862328104641E-3</v>
      </c>
    </row>
    <row r="20" spans="1:23" ht="37.5" x14ac:dyDescent="0.25">
      <c r="A20" s="22" t="s">
        <v>26</v>
      </c>
      <c r="C20" s="32">
        <v>20400000</v>
      </c>
      <c r="E20" s="32">
        <v>47338579527</v>
      </c>
      <c r="G20" s="32">
        <v>39948881400</v>
      </c>
      <c r="N20" s="32"/>
      <c r="O20" s="32">
        <v>20400000</v>
      </c>
      <c r="Q20" s="32">
        <v>1854</v>
      </c>
      <c r="S20" s="32">
        <v>47338579527</v>
      </c>
      <c r="U20" s="32">
        <v>37596561480</v>
      </c>
      <c r="W20" s="14">
        <v>1.1843661327806777E-2</v>
      </c>
    </row>
    <row r="21" spans="1:23" ht="18.75" x14ac:dyDescent="0.25">
      <c r="A21" s="22" t="s">
        <v>27</v>
      </c>
      <c r="H21" s="32"/>
      <c r="I21" s="32">
        <v>107416</v>
      </c>
      <c r="J21" s="32">
        <v>1392129599</v>
      </c>
      <c r="L21" s="32">
        <v>0</v>
      </c>
      <c r="M21" s="32">
        <v>0</v>
      </c>
      <c r="O21" s="32">
        <v>107416</v>
      </c>
      <c r="Q21" s="32">
        <v>12270</v>
      </c>
      <c r="S21" s="32">
        <v>1392129599</v>
      </c>
      <c r="U21" s="32">
        <v>1310152254</v>
      </c>
      <c r="W21" s="14">
        <v>4.1272390275619113E-4</v>
      </c>
    </row>
    <row r="22" spans="1:23" ht="18.75" x14ac:dyDescent="0.25">
      <c r="A22" s="22" t="s">
        <v>28</v>
      </c>
      <c r="C22" s="32">
        <v>12622301</v>
      </c>
      <c r="E22" s="32">
        <v>85828019267</v>
      </c>
      <c r="G22" s="32">
        <v>76161493736</v>
      </c>
      <c r="N22" s="32"/>
      <c r="O22" s="32">
        <v>12622301</v>
      </c>
      <c r="Q22" s="32">
        <v>5700</v>
      </c>
      <c r="S22" s="32">
        <v>85828019267</v>
      </c>
      <c r="U22" s="32">
        <v>71519030362</v>
      </c>
      <c r="W22" s="14">
        <v>2.252991073535425E-2</v>
      </c>
    </row>
    <row r="23" spans="1:23" ht="37.5" x14ac:dyDescent="0.25">
      <c r="A23" s="22" t="s">
        <v>29</v>
      </c>
      <c r="C23" s="32">
        <v>3940000</v>
      </c>
      <c r="E23" s="32">
        <v>10428656798</v>
      </c>
      <c r="G23" s="32">
        <v>10124299845</v>
      </c>
      <c r="I23" s="32">
        <v>0</v>
      </c>
      <c r="J23" s="32">
        <v>0</v>
      </c>
      <c r="L23" s="32">
        <v>800000</v>
      </c>
      <c r="M23" s="32">
        <v>2411962948</v>
      </c>
      <c r="O23" s="32">
        <v>3140000</v>
      </c>
      <c r="Q23" s="32">
        <v>3053</v>
      </c>
      <c r="S23" s="32">
        <v>8311163032</v>
      </c>
      <c r="U23" s="32">
        <v>9529380801</v>
      </c>
      <c r="W23" s="14">
        <v>3.0019436466493603E-3</v>
      </c>
    </row>
    <row r="24" spans="1:23" ht="18.75" x14ac:dyDescent="0.25">
      <c r="A24" s="22" t="s">
        <v>30</v>
      </c>
      <c r="C24" s="32">
        <v>14300000</v>
      </c>
      <c r="E24" s="32">
        <v>44291128422</v>
      </c>
      <c r="G24" s="32">
        <v>36901919340</v>
      </c>
      <c r="N24" s="32"/>
      <c r="O24" s="32">
        <v>14300000</v>
      </c>
      <c r="Q24" s="32">
        <v>2458</v>
      </c>
      <c r="S24" s="32">
        <v>44291128422</v>
      </c>
      <c r="U24" s="32">
        <v>34940261070</v>
      </c>
      <c r="W24" s="14">
        <v>1.1006874100397961E-2</v>
      </c>
    </row>
    <row r="25" spans="1:23" ht="18.75" x14ac:dyDescent="0.25">
      <c r="A25" s="22" t="s">
        <v>31</v>
      </c>
      <c r="C25" s="32">
        <v>1300949</v>
      </c>
      <c r="E25" s="32">
        <v>9625044206</v>
      </c>
      <c r="G25" s="32">
        <v>10332734744</v>
      </c>
      <c r="N25" s="32"/>
      <c r="O25" s="32">
        <v>1300949</v>
      </c>
      <c r="Q25" s="32">
        <v>7800</v>
      </c>
      <c r="S25" s="32">
        <v>9625044206</v>
      </c>
      <c r="U25" s="32">
        <v>10087025157</v>
      </c>
      <c r="W25" s="14">
        <v>3.1776126608846194E-3</v>
      </c>
    </row>
    <row r="26" spans="1:23" ht="18.75" x14ac:dyDescent="0.25">
      <c r="A26" s="22" t="s">
        <v>32</v>
      </c>
      <c r="C26" s="32">
        <v>8682057</v>
      </c>
      <c r="E26" s="32">
        <v>24601436373</v>
      </c>
      <c r="G26" s="32">
        <v>21282563344</v>
      </c>
      <c r="N26" s="32"/>
      <c r="O26" s="32">
        <v>11130842</v>
      </c>
      <c r="Q26" s="32">
        <v>1929</v>
      </c>
      <c r="S26" s="32">
        <v>24601436373</v>
      </c>
      <c r="U26" s="32">
        <v>21343639422</v>
      </c>
      <c r="W26" s="14">
        <v>6.7236690501993636E-3</v>
      </c>
    </row>
    <row r="27" spans="1:23" ht="18.75" x14ac:dyDescent="0.25">
      <c r="A27" s="22" t="s">
        <v>33</v>
      </c>
      <c r="C27" s="32">
        <v>1028378</v>
      </c>
      <c r="E27" s="32">
        <v>7860615347</v>
      </c>
      <c r="G27" s="32">
        <v>6368674510</v>
      </c>
      <c r="N27" s="32"/>
      <c r="O27" s="32">
        <v>1028378</v>
      </c>
      <c r="Q27" s="32">
        <v>5970</v>
      </c>
      <c r="S27" s="32">
        <v>7860615347</v>
      </c>
      <c r="U27" s="32">
        <v>6102887131</v>
      </c>
      <c r="W27" s="14">
        <v>1.922530291496071E-3</v>
      </c>
    </row>
    <row r="28" spans="1:23" ht="37.5" x14ac:dyDescent="0.25">
      <c r="A28" s="22" t="s">
        <v>34</v>
      </c>
      <c r="C28" s="32">
        <v>4600000</v>
      </c>
      <c r="E28" s="32">
        <v>6492066958</v>
      </c>
      <c r="G28" s="32">
        <v>5884974810</v>
      </c>
      <c r="I28" s="32">
        <v>0</v>
      </c>
      <c r="J28" s="32">
        <v>0</v>
      </c>
      <c r="L28" s="32">
        <v>4600000</v>
      </c>
      <c r="M28" s="32">
        <v>5734078091</v>
      </c>
    </row>
    <row r="29" spans="1:23" ht="18.75" x14ac:dyDescent="0.25">
      <c r="A29" s="22" t="s">
        <v>35</v>
      </c>
      <c r="C29" s="32">
        <v>6508548</v>
      </c>
      <c r="E29" s="32">
        <v>35392041231</v>
      </c>
      <c r="G29" s="32">
        <v>34548850224</v>
      </c>
      <c r="N29" s="32"/>
      <c r="O29" s="32">
        <v>6508548</v>
      </c>
      <c r="Q29" s="32">
        <v>5240</v>
      </c>
      <c r="S29" s="32">
        <v>35392041231</v>
      </c>
      <c r="U29" s="32">
        <v>33901868010</v>
      </c>
      <c r="W29" s="14">
        <v>1.0679759724942981E-2</v>
      </c>
    </row>
    <row r="30" spans="1:23" ht="18.75" x14ac:dyDescent="0.25">
      <c r="A30" s="22" t="s">
        <v>36</v>
      </c>
      <c r="C30" s="32">
        <v>5970000</v>
      </c>
      <c r="E30" s="32">
        <v>85201756720</v>
      </c>
      <c r="G30" s="32">
        <v>142249449645</v>
      </c>
      <c r="N30" s="32"/>
      <c r="O30" s="32">
        <v>5970000</v>
      </c>
      <c r="Q30" s="32">
        <v>23830</v>
      </c>
      <c r="S30" s="32">
        <v>85201756720</v>
      </c>
      <c r="U30" s="32">
        <v>141418622655</v>
      </c>
      <c r="W30" s="14">
        <v>4.4549666411959406E-2</v>
      </c>
    </row>
    <row r="31" spans="1:23" ht="18.75" x14ac:dyDescent="0.25">
      <c r="A31" s="22" t="s">
        <v>37</v>
      </c>
      <c r="C31" s="32">
        <v>4563157</v>
      </c>
      <c r="E31" s="32">
        <v>101677158718</v>
      </c>
      <c r="G31" s="32">
        <v>126599933484</v>
      </c>
      <c r="N31" s="32"/>
      <c r="O31" s="32">
        <v>4563157</v>
      </c>
      <c r="Q31" s="32">
        <v>27770</v>
      </c>
      <c r="S31" s="32">
        <v>101677158718</v>
      </c>
      <c r="U31" s="32">
        <v>125964892614</v>
      </c>
      <c r="W31" s="14">
        <v>3.9681435444765184E-2</v>
      </c>
    </row>
    <row r="32" spans="1:23" ht="18.75" x14ac:dyDescent="0.25">
      <c r="A32" s="22" t="s">
        <v>38</v>
      </c>
      <c r="C32" s="32">
        <v>831000</v>
      </c>
      <c r="E32" s="32">
        <v>25491530424</v>
      </c>
      <c r="G32" s="32">
        <v>23732575951</v>
      </c>
      <c r="N32" s="32"/>
      <c r="O32" s="32">
        <v>1662000</v>
      </c>
      <c r="Q32" s="32">
        <v>14970</v>
      </c>
      <c r="S32" s="32">
        <v>25491530424</v>
      </c>
      <c r="U32" s="32">
        <v>24732103167</v>
      </c>
      <c r="W32" s="14">
        <v>7.7911022259348761E-3</v>
      </c>
    </row>
    <row r="33" spans="1:23" ht="18.75" x14ac:dyDescent="0.25">
      <c r="A33" s="22" t="s">
        <v>39</v>
      </c>
      <c r="C33" s="32">
        <v>984976</v>
      </c>
      <c r="E33" s="32">
        <v>20009152032</v>
      </c>
      <c r="G33" s="32">
        <v>20277479785</v>
      </c>
      <c r="N33" s="32"/>
      <c r="O33" s="32">
        <v>984976</v>
      </c>
      <c r="Q33" s="32">
        <v>20760</v>
      </c>
      <c r="S33" s="32">
        <v>20009152032</v>
      </c>
      <c r="U33" s="32">
        <v>20326435555</v>
      </c>
      <c r="W33" s="14">
        <v>6.4032296901134099E-3</v>
      </c>
    </row>
    <row r="34" spans="1:23" ht="18.75" x14ac:dyDescent="0.25">
      <c r="A34" s="22" t="s">
        <v>40</v>
      </c>
      <c r="C34" s="32">
        <v>92951</v>
      </c>
      <c r="E34" s="32">
        <v>23432788739</v>
      </c>
      <c r="G34" s="32">
        <v>32197910692</v>
      </c>
      <c r="N34" s="32"/>
      <c r="O34" s="32">
        <v>92951</v>
      </c>
      <c r="Q34" s="32">
        <v>309250</v>
      </c>
      <c r="S34" s="32">
        <v>23432788739</v>
      </c>
      <c r="U34" s="32">
        <v>28574063424</v>
      </c>
      <c r="W34" s="14">
        <v>9.0013957827806881E-3</v>
      </c>
    </row>
    <row r="35" spans="1:23" ht="37.5" x14ac:dyDescent="0.25">
      <c r="A35" s="22" t="s">
        <v>41</v>
      </c>
      <c r="C35" s="32">
        <v>500000</v>
      </c>
      <c r="E35" s="32">
        <v>20004631832</v>
      </c>
      <c r="G35" s="32">
        <v>18827307000</v>
      </c>
      <c r="N35" s="32"/>
      <c r="O35" s="32">
        <v>500000</v>
      </c>
      <c r="Q35" s="32">
        <v>37630</v>
      </c>
      <c r="S35" s="32">
        <v>20004631832</v>
      </c>
      <c r="U35" s="32">
        <v>18703050750</v>
      </c>
      <c r="W35" s="14">
        <v>5.8918313313737255E-3</v>
      </c>
    </row>
    <row r="36" spans="1:23" ht="37.5" x14ac:dyDescent="0.25">
      <c r="A36" s="22" t="s">
        <v>42</v>
      </c>
      <c r="C36" s="32">
        <v>3529411</v>
      </c>
      <c r="E36" s="32">
        <v>7480091458</v>
      </c>
      <c r="G36" s="32">
        <v>7192242559</v>
      </c>
      <c r="I36" s="32">
        <v>0</v>
      </c>
      <c r="J36" s="32">
        <v>0</v>
      </c>
      <c r="L36" s="32">
        <v>2128297</v>
      </c>
      <c r="M36" s="32">
        <v>3999311182</v>
      </c>
      <c r="O36" s="32">
        <v>1401114</v>
      </c>
      <c r="Q36" s="32">
        <v>1903</v>
      </c>
      <c r="S36" s="32">
        <v>2969464555</v>
      </c>
      <c r="U36" s="32">
        <v>2650455338</v>
      </c>
      <c r="W36" s="14">
        <v>8.3494591398866505E-4</v>
      </c>
    </row>
    <row r="37" spans="1:23" ht="37.5" x14ac:dyDescent="0.25">
      <c r="A37" s="22" t="s">
        <v>43</v>
      </c>
      <c r="C37" s="32">
        <v>3015000</v>
      </c>
      <c r="E37" s="32">
        <v>21553555916</v>
      </c>
      <c r="G37" s="32">
        <v>16124186835</v>
      </c>
      <c r="I37" s="32">
        <v>0</v>
      </c>
      <c r="J37" s="32">
        <v>0</v>
      </c>
      <c r="L37" s="32">
        <v>600000</v>
      </c>
      <c r="M37" s="32">
        <v>3507008420</v>
      </c>
      <c r="O37" s="32">
        <v>2415000</v>
      </c>
      <c r="Q37" s="32">
        <v>5730</v>
      </c>
      <c r="S37" s="32">
        <v>17264291057</v>
      </c>
      <c r="U37" s="32">
        <v>13755614197</v>
      </c>
      <c r="W37" s="14">
        <v>4.3332908513962001E-3</v>
      </c>
    </row>
    <row r="38" spans="1:23" ht="37.5" x14ac:dyDescent="0.25">
      <c r="A38" s="22" t="s">
        <v>44</v>
      </c>
      <c r="C38" s="32">
        <v>4128131</v>
      </c>
      <c r="E38" s="32">
        <v>11081460886</v>
      </c>
      <c r="G38" s="32">
        <v>18441437381</v>
      </c>
      <c r="N38" s="32"/>
      <c r="O38" s="32">
        <v>4128131</v>
      </c>
      <c r="Q38" s="32">
        <v>4390</v>
      </c>
      <c r="S38" s="32">
        <v>11081460886</v>
      </c>
      <c r="U38" s="32">
        <v>18014666244</v>
      </c>
      <c r="W38" s="14">
        <v>5.6749765810607039E-3</v>
      </c>
    </row>
    <row r="39" spans="1:23" ht="37.5" x14ac:dyDescent="0.25">
      <c r="A39" s="22" t="s">
        <v>45</v>
      </c>
      <c r="C39" s="32">
        <v>21592996</v>
      </c>
      <c r="E39" s="32">
        <v>78954537630</v>
      </c>
      <c r="G39" s="32">
        <v>115908395439</v>
      </c>
      <c r="N39" s="32"/>
      <c r="O39" s="32">
        <v>21592996</v>
      </c>
      <c r="Q39" s="32">
        <v>6180</v>
      </c>
      <c r="S39" s="32">
        <v>78954537630</v>
      </c>
      <c r="U39" s="32">
        <v>132650719224</v>
      </c>
      <c r="W39" s="14">
        <v>4.1787603215118381E-2</v>
      </c>
    </row>
    <row r="40" spans="1:23" ht="37.5" x14ac:dyDescent="0.25">
      <c r="A40" s="22" t="s">
        <v>46</v>
      </c>
      <c r="C40" s="32">
        <v>2900000</v>
      </c>
      <c r="E40" s="32">
        <v>12159312128</v>
      </c>
      <c r="G40" s="32">
        <v>32834465550</v>
      </c>
      <c r="I40" s="32">
        <v>0</v>
      </c>
      <c r="J40" s="32">
        <v>0</v>
      </c>
      <c r="L40" s="32">
        <v>600000</v>
      </c>
      <c r="M40" s="32">
        <v>6634381742</v>
      </c>
      <c r="O40" s="32">
        <v>2300000</v>
      </c>
      <c r="Q40" s="32">
        <v>11240</v>
      </c>
      <c r="S40" s="32">
        <v>9643592377</v>
      </c>
      <c r="U40" s="32">
        <v>25698180600</v>
      </c>
      <c r="W40" s="14">
        <v>8.0954357469398656E-3</v>
      </c>
    </row>
    <row r="41" spans="1:23" ht="18.75" x14ac:dyDescent="0.25">
      <c r="A41" s="22" t="s">
        <v>47</v>
      </c>
      <c r="C41" s="32">
        <v>2536000</v>
      </c>
      <c r="E41" s="32">
        <v>11006323511</v>
      </c>
      <c r="G41" s="32">
        <v>95290428240</v>
      </c>
      <c r="N41" s="32"/>
      <c r="O41" s="32">
        <v>2536000</v>
      </c>
      <c r="Q41" s="32">
        <v>38940</v>
      </c>
      <c r="S41" s="32">
        <v>11006323511</v>
      </c>
      <c r="U41" s="32">
        <v>98164266552</v>
      </c>
      <c r="W41" s="14">
        <v>3.0923687746096475E-2</v>
      </c>
    </row>
    <row r="42" spans="1:23" ht="18.75" x14ac:dyDescent="0.25">
      <c r="A42" s="22" t="s">
        <v>48</v>
      </c>
      <c r="C42" s="32">
        <v>4974280</v>
      </c>
      <c r="E42" s="32">
        <v>38962698391</v>
      </c>
      <c r="G42" s="32">
        <v>36145632979</v>
      </c>
      <c r="N42" s="32"/>
      <c r="O42" s="32">
        <v>6632373</v>
      </c>
      <c r="Q42" s="32">
        <v>5070</v>
      </c>
      <c r="S42" s="32">
        <v>38962698391</v>
      </c>
      <c r="U42" s="32">
        <v>33426055630</v>
      </c>
      <c r="W42" s="14">
        <v>1.0529869403529001E-2</v>
      </c>
    </row>
    <row r="43" spans="1:23" ht="18.75" x14ac:dyDescent="0.25">
      <c r="A43" s="22" t="s">
        <v>49</v>
      </c>
      <c r="C43" s="32">
        <v>2856444</v>
      </c>
      <c r="E43" s="32">
        <v>25081076013</v>
      </c>
      <c r="G43" s="32">
        <v>35123973717</v>
      </c>
      <c r="N43" s="32"/>
      <c r="O43" s="32">
        <v>2856444</v>
      </c>
      <c r="Q43" s="32">
        <v>12250</v>
      </c>
      <c r="S43" s="32">
        <v>25081076013</v>
      </c>
      <c r="U43" s="32">
        <v>34783239938</v>
      </c>
      <c r="W43" s="14">
        <v>1.095740933459202E-2</v>
      </c>
    </row>
    <row r="44" spans="1:23" ht="18.75" x14ac:dyDescent="0.25">
      <c r="A44" s="22" t="s">
        <v>50</v>
      </c>
      <c r="C44" s="32">
        <v>32969288</v>
      </c>
      <c r="E44" s="32">
        <v>22401907297</v>
      </c>
      <c r="G44" s="32">
        <v>208764779091</v>
      </c>
      <c r="N44" s="32"/>
      <c r="O44" s="32">
        <v>32969288</v>
      </c>
      <c r="Q44" s="32">
        <v>6240</v>
      </c>
      <c r="S44" s="32">
        <v>22401907297</v>
      </c>
      <c r="U44" s="32">
        <v>204504273395</v>
      </c>
      <c r="W44" s="14">
        <v>6.4422895574321168E-2</v>
      </c>
    </row>
    <row r="45" spans="1:23" ht="18.75" x14ac:dyDescent="0.25">
      <c r="A45" s="22" t="s">
        <v>51</v>
      </c>
      <c r="C45" s="32">
        <v>164000</v>
      </c>
      <c r="E45" s="32">
        <v>24701106122</v>
      </c>
      <c r="G45" s="32">
        <v>30342064104</v>
      </c>
      <c r="N45" s="32"/>
      <c r="O45" s="32">
        <v>164000</v>
      </c>
      <c r="Q45" s="32">
        <v>184360</v>
      </c>
      <c r="S45" s="32">
        <v>24701106122</v>
      </c>
      <c r="U45" s="32">
        <v>30055141512</v>
      </c>
      <c r="W45" s="14">
        <v>9.4679647078042967E-3</v>
      </c>
    </row>
    <row r="46" spans="1:23" ht="18.75" x14ac:dyDescent="0.25">
      <c r="A46" s="22" t="s">
        <v>52</v>
      </c>
      <c r="C46" s="32">
        <v>2741672</v>
      </c>
      <c r="E46" s="32">
        <v>20518425546</v>
      </c>
      <c r="G46" s="32">
        <v>24446470693</v>
      </c>
      <c r="N46" s="32"/>
      <c r="O46" s="32">
        <v>2741672</v>
      </c>
      <c r="Q46" s="32">
        <v>8280</v>
      </c>
      <c r="S46" s="32">
        <v>20518425546</v>
      </c>
      <c r="U46" s="32">
        <v>22565972947</v>
      </c>
      <c r="W46" s="14">
        <v>7.1087283143936551E-3</v>
      </c>
    </row>
    <row r="47" spans="1:23" ht="18.75" x14ac:dyDescent="0.25">
      <c r="A47" s="22" t="s">
        <v>53</v>
      </c>
      <c r="C47" s="32">
        <v>10391393</v>
      </c>
      <c r="E47" s="32">
        <v>96803230790</v>
      </c>
      <c r="G47" s="32">
        <v>108253832938</v>
      </c>
      <c r="N47" s="32"/>
      <c r="O47" s="32">
        <v>10391393</v>
      </c>
      <c r="Q47" s="32">
        <v>10230</v>
      </c>
      <c r="S47" s="32">
        <v>96803230790</v>
      </c>
      <c r="U47" s="32">
        <v>105671441885</v>
      </c>
      <c r="W47" s="14">
        <v>3.3288596627984918E-2</v>
      </c>
    </row>
    <row r="48" spans="1:23" ht="18.75" x14ac:dyDescent="0.25">
      <c r="A48" s="22" t="s">
        <v>54</v>
      </c>
      <c r="C48" s="32">
        <v>3455133</v>
      </c>
      <c r="E48" s="32">
        <v>17594600480</v>
      </c>
      <c r="G48" s="32">
        <v>22118662734</v>
      </c>
      <c r="N48" s="32"/>
      <c r="O48" s="32">
        <v>3455133</v>
      </c>
      <c r="Q48" s="32">
        <v>6710</v>
      </c>
      <c r="S48" s="32">
        <v>17594600480</v>
      </c>
      <c r="U48" s="32">
        <v>23045997973</v>
      </c>
      <c r="W48" s="14">
        <v>7.2599457027135951E-3</v>
      </c>
    </row>
    <row r="49" spans="1:23" ht="37.5" x14ac:dyDescent="0.25">
      <c r="A49" s="22" t="s">
        <v>55</v>
      </c>
      <c r="C49" s="32">
        <v>100000</v>
      </c>
      <c r="E49" s="32">
        <v>2298683081</v>
      </c>
      <c r="G49" s="32">
        <v>2286315000</v>
      </c>
      <c r="I49" s="32">
        <v>0</v>
      </c>
      <c r="J49" s="32">
        <v>0</v>
      </c>
      <c r="L49" s="32">
        <v>100000</v>
      </c>
      <c r="M49" s="32">
        <v>2249041761</v>
      </c>
    </row>
    <row r="50" spans="1:23" ht="18.75" x14ac:dyDescent="0.25">
      <c r="A50" s="22" t="s">
        <v>56</v>
      </c>
      <c r="C50" s="32">
        <v>4650357</v>
      </c>
      <c r="E50" s="32">
        <v>31031503338</v>
      </c>
      <c r="G50" s="32">
        <v>35825827163</v>
      </c>
      <c r="N50" s="32"/>
      <c r="O50" s="32">
        <v>4650357</v>
      </c>
      <c r="Q50" s="32">
        <v>7530</v>
      </c>
      <c r="S50" s="32">
        <v>31031503338</v>
      </c>
      <c r="U50" s="32">
        <v>34808835940</v>
      </c>
      <c r="W50" s="14">
        <v>1.096547258205669E-2</v>
      </c>
    </row>
    <row r="51" spans="1:23" ht="18.75" x14ac:dyDescent="0.25">
      <c r="A51" s="22" t="s">
        <v>57</v>
      </c>
      <c r="C51" s="32">
        <v>26865468</v>
      </c>
      <c r="E51" s="32">
        <v>27391117398</v>
      </c>
      <c r="G51" s="32">
        <v>206968543107</v>
      </c>
      <c r="N51" s="32"/>
      <c r="O51" s="32">
        <v>26865468</v>
      </c>
      <c r="Q51" s="32">
        <v>7430</v>
      </c>
      <c r="S51" s="32">
        <v>27391117398</v>
      </c>
      <c r="U51" s="32">
        <v>198422745198</v>
      </c>
      <c r="W51" s="14">
        <v>6.2507093769970226E-2</v>
      </c>
    </row>
    <row r="52" spans="1:23" ht="18.75" x14ac:dyDescent="0.25">
      <c r="A52" s="22" t="s">
        <v>58</v>
      </c>
      <c r="C52" s="32">
        <v>7541555</v>
      </c>
      <c r="E52" s="32">
        <v>104184135699</v>
      </c>
      <c r="G52" s="32">
        <v>107652364258</v>
      </c>
      <c r="N52" s="32"/>
      <c r="O52" s="32">
        <v>7541555</v>
      </c>
      <c r="Q52" s="32">
        <v>13480</v>
      </c>
      <c r="S52" s="32">
        <v>104184135699</v>
      </c>
      <c r="U52" s="32">
        <v>101055283440</v>
      </c>
      <c r="W52" s="14">
        <v>3.1834415311771766E-2</v>
      </c>
    </row>
    <row r="53" spans="1:23" ht="18.75" x14ac:dyDescent="0.25">
      <c r="A53" s="22" t="s">
        <v>59</v>
      </c>
      <c r="C53" s="32">
        <v>20042105</v>
      </c>
      <c r="E53" s="32">
        <v>136020009925</v>
      </c>
      <c r="G53" s="32">
        <v>174524205203</v>
      </c>
      <c r="N53" s="32"/>
      <c r="O53" s="32">
        <v>20042105</v>
      </c>
      <c r="Q53" s="32">
        <v>8590</v>
      </c>
      <c r="S53" s="32">
        <v>136020009925</v>
      </c>
      <c r="U53" s="32">
        <v>171137319942</v>
      </c>
      <c r="W53" s="14">
        <v>5.3911644526848386E-2</v>
      </c>
    </row>
    <row r="54" spans="1:23" ht="18.75" x14ac:dyDescent="0.25">
      <c r="A54" s="22" t="s">
        <v>60</v>
      </c>
      <c r="C54" s="32">
        <v>5650000</v>
      </c>
      <c r="E54" s="32">
        <v>79083952061</v>
      </c>
      <c r="G54" s="32">
        <v>57736412100</v>
      </c>
      <c r="N54" s="32"/>
      <c r="O54" s="32">
        <v>5650000</v>
      </c>
      <c r="Q54" s="32">
        <v>9960</v>
      </c>
      <c r="S54" s="32">
        <v>79083952061</v>
      </c>
      <c r="U54" s="32">
        <v>55939169700</v>
      </c>
      <c r="W54" s="14">
        <v>1.762194612499203E-2</v>
      </c>
    </row>
    <row r="55" spans="1:23" ht="18.75" x14ac:dyDescent="0.25">
      <c r="A55" s="22" t="s">
        <v>61</v>
      </c>
      <c r="C55" s="32">
        <v>10800000</v>
      </c>
      <c r="E55" s="32">
        <v>65055973061</v>
      </c>
      <c r="G55" s="32">
        <v>48536280540</v>
      </c>
      <c r="N55" s="32"/>
      <c r="O55" s="32">
        <v>10800000</v>
      </c>
      <c r="Q55" s="32">
        <v>4138</v>
      </c>
      <c r="S55" s="32">
        <v>65055973061</v>
      </c>
      <c r="U55" s="32">
        <v>44424492120</v>
      </c>
      <c r="W55" s="14">
        <v>1.3994594681457579E-2</v>
      </c>
    </row>
    <row r="56" spans="1:23" ht="18.75" x14ac:dyDescent="0.25">
      <c r="A56" s="22" t="s">
        <v>62</v>
      </c>
      <c r="C56" s="32">
        <v>3725173</v>
      </c>
      <c r="E56" s="32">
        <v>27601929167</v>
      </c>
      <c r="G56" s="32">
        <v>28587223463</v>
      </c>
      <c r="N56" s="32"/>
      <c r="O56" s="32">
        <v>3725173</v>
      </c>
      <c r="Q56" s="32">
        <v>7100</v>
      </c>
      <c r="S56" s="32">
        <v>27601929167</v>
      </c>
      <c r="U56" s="32">
        <v>26291358367</v>
      </c>
      <c r="W56" s="14">
        <v>8.2822984892486247E-3</v>
      </c>
    </row>
    <row r="57" spans="1:23" ht="18.75" x14ac:dyDescent="0.25">
      <c r="A57" s="22" t="s">
        <v>63</v>
      </c>
      <c r="C57" s="32">
        <v>447572</v>
      </c>
      <c r="E57" s="32">
        <v>27845808469</v>
      </c>
      <c r="G57" s="32">
        <v>29328397760</v>
      </c>
      <c r="N57" s="32"/>
      <c r="O57" s="32">
        <v>447572</v>
      </c>
      <c r="Q57" s="32">
        <v>69310</v>
      </c>
      <c r="S57" s="32">
        <v>27845808469</v>
      </c>
      <c r="U57" s="32">
        <v>30836639089</v>
      </c>
      <c r="W57" s="14">
        <v>9.7141519192441867E-3</v>
      </c>
    </row>
    <row r="58" spans="1:23" ht="18.75" x14ac:dyDescent="0.25">
      <c r="A58" s="22" t="s">
        <v>64</v>
      </c>
      <c r="C58" s="32">
        <v>630116</v>
      </c>
      <c r="E58" s="32">
        <v>18241492430</v>
      </c>
      <c r="G58" s="32">
        <v>28480898842</v>
      </c>
      <c r="N58" s="32"/>
      <c r="O58" s="32">
        <v>630116</v>
      </c>
      <c r="Q58" s="32">
        <v>47580</v>
      </c>
      <c r="S58" s="32">
        <v>18241492430</v>
      </c>
      <c r="U58" s="32">
        <v>29802532810</v>
      </c>
      <c r="W58" s="14">
        <v>9.3883879646881382E-3</v>
      </c>
    </row>
    <row r="59" spans="1:23" ht="18.75" x14ac:dyDescent="0.25">
      <c r="A59" s="22" t="s">
        <v>65</v>
      </c>
      <c r="C59" s="32">
        <v>1897609</v>
      </c>
      <c r="E59" s="32">
        <v>34844767619</v>
      </c>
      <c r="G59" s="32">
        <v>32953979416</v>
      </c>
      <c r="N59" s="32"/>
      <c r="O59" s="32">
        <v>1897609</v>
      </c>
      <c r="Q59" s="32">
        <v>17680</v>
      </c>
      <c r="S59" s="32">
        <v>34844767619</v>
      </c>
      <c r="U59" s="32">
        <v>33350106244</v>
      </c>
      <c r="W59" s="14">
        <v>1.0505943843040778E-2</v>
      </c>
    </row>
    <row r="60" spans="1:23" ht="18.75" x14ac:dyDescent="0.25">
      <c r="A60" s="22" t="s">
        <v>66</v>
      </c>
      <c r="C60" s="32">
        <v>1099665</v>
      </c>
      <c r="E60" s="32">
        <v>36363673826</v>
      </c>
      <c r="G60" s="32">
        <v>164416479005</v>
      </c>
      <c r="N60" s="32"/>
      <c r="O60" s="32">
        <v>1099665</v>
      </c>
      <c r="Q60" s="32">
        <v>149100</v>
      </c>
      <c r="S60" s="32">
        <v>36363673826</v>
      </c>
      <c r="U60" s="32">
        <v>162984489194</v>
      </c>
      <c r="W60" s="14">
        <v>5.1343341404404393E-2</v>
      </c>
    </row>
    <row r="61" spans="1:23" ht="18.75" x14ac:dyDescent="0.25">
      <c r="A61" s="22" t="s">
        <v>67</v>
      </c>
      <c r="C61" s="32">
        <v>787221</v>
      </c>
      <c r="E61" s="32">
        <v>71705434830</v>
      </c>
      <c r="G61" s="32">
        <v>136544887246</v>
      </c>
      <c r="I61" s="32">
        <v>0</v>
      </c>
      <c r="J61" s="32">
        <v>0</v>
      </c>
      <c r="L61" s="32">
        <v>2000</v>
      </c>
      <c r="M61" s="32">
        <v>292665674</v>
      </c>
      <c r="O61" s="32">
        <v>785221</v>
      </c>
      <c r="Q61" s="32">
        <v>148630</v>
      </c>
      <c r="S61" s="32">
        <v>71523261248</v>
      </c>
      <c r="U61" s="32">
        <v>116012988216</v>
      </c>
      <c r="W61" s="14">
        <v>3.6546388498535171E-2</v>
      </c>
    </row>
    <row r="62" spans="1:23" ht="18.75" x14ac:dyDescent="0.25">
      <c r="A62" s="22" t="s">
        <v>68</v>
      </c>
      <c r="C62" s="32">
        <v>914746</v>
      </c>
      <c r="E62" s="32">
        <v>14703933487</v>
      </c>
      <c r="G62" s="32">
        <v>17649576302</v>
      </c>
      <c r="N62" s="32"/>
      <c r="O62" s="32">
        <v>914746</v>
      </c>
      <c r="Q62" s="32">
        <v>17820</v>
      </c>
      <c r="S62" s="32">
        <v>14703933487</v>
      </c>
      <c r="U62" s="32">
        <v>16203784116</v>
      </c>
      <c r="W62" s="14">
        <v>5.1045128528812182E-3</v>
      </c>
    </row>
    <row r="63" spans="1:23" ht="18.75" x14ac:dyDescent="0.25">
      <c r="A63" s="22" t="s">
        <v>69</v>
      </c>
      <c r="C63" s="32">
        <v>5291577</v>
      </c>
      <c r="E63" s="32">
        <v>106854573971</v>
      </c>
      <c r="G63" s="32">
        <v>94681658103</v>
      </c>
      <c r="N63" s="32"/>
      <c r="O63" s="32">
        <v>5291577</v>
      </c>
      <c r="Q63" s="32">
        <v>14530</v>
      </c>
      <c r="S63" s="32">
        <v>106854573971</v>
      </c>
      <c r="U63" s="32">
        <v>76429138458</v>
      </c>
      <c r="W63" s="14">
        <v>2.4076692012223993E-2</v>
      </c>
    </row>
    <row r="64" spans="1:23" ht="37.5" x14ac:dyDescent="0.25">
      <c r="A64" s="22" t="s">
        <v>70</v>
      </c>
      <c r="C64" s="32">
        <v>8502170</v>
      </c>
      <c r="E64" s="32">
        <v>22635523238</v>
      </c>
      <c r="G64" s="32">
        <v>17891999281</v>
      </c>
      <c r="N64" s="32"/>
      <c r="O64" s="32">
        <v>8502170</v>
      </c>
      <c r="Q64" s="32">
        <v>1964</v>
      </c>
      <c r="S64" s="32">
        <v>22635523238</v>
      </c>
      <c r="U64" s="32">
        <v>16598907222</v>
      </c>
      <c r="W64" s="14">
        <v>5.228984455230931E-3</v>
      </c>
    </row>
    <row r="65" spans="1:23" ht="56.25" x14ac:dyDescent="0.25">
      <c r="A65" s="22" t="s">
        <v>71</v>
      </c>
      <c r="C65" s="32">
        <v>0</v>
      </c>
      <c r="E65" s="32">
        <v>571</v>
      </c>
      <c r="G65" s="32">
        <v>571</v>
      </c>
      <c r="N65" s="32"/>
      <c r="O65" s="32">
        <v>0</v>
      </c>
      <c r="Q65" s="32">
        <v>6020</v>
      </c>
      <c r="S65" s="32">
        <v>571</v>
      </c>
      <c r="U65" s="32">
        <v>571</v>
      </c>
      <c r="W65" s="14">
        <v>1.798763065546618E-10</v>
      </c>
    </row>
    <row r="66" spans="1:23" ht="18.75" x14ac:dyDescent="0.25">
      <c r="A66" s="22" t="s">
        <v>72</v>
      </c>
      <c r="C66" s="32">
        <v>4679563</v>
      </c>
      <c r="E66" s="32">
        <v>43899981924</v>
      </c>
      <c r="G66" s="32">
        <v>51727121954</v>
      </c>
      <c r="I66" s="32">
        <v>0</v>
      </c>
      <c r="J66" s="32">
        <v>0</v>
      </c>
      <c r="L66" s="32">
        <v>289515</v>
      </c>
      <c r="M66" s="32">
        <v>3149442775</v>
      </c>
      <c r="O66" s="32">
        <v>4390048</v>
      </c>
      <c r="Q66" s="32">
        <v>10970</v>
      </c>
      <c r="S66" s="32">
        <v>41183979753</v>
      </c>
      <c r="U66" s="32">
        <v>47872281542</v>
      </c>
      <c r="W66" s="14">
        <v>1.5080716620174904E-2</v>
      </c>
    </row>
    <row r="67" spans="1:23" ht="18.75" x14ac:dyDescent="0.25">
      <c r="A67" s="16" t="s">
        <v>73</v>
      </c>
      <c r="C67" s="33">
        <f>SUM(C11:$C$66)</f>
        <v>427615997</v>
      </c>
      <c r="E67" s="33">
        <f>SUM(E11:$E$66)</f>
        <v>1977280682599</v>
      </c>
      <c r="G67" s="33">
        <f>SUM(G11:$G$66)</f>
        <v>3186401749245</v>
      </c>
      <c r="I67" s="33">
        <f>SUM(I11:$I$66)</f>
        <v>107416</v>
      </c>
      <c r="J67" s="33">
        <f>SUM(J11:$J$66)</f>
        <v>1392129599</v>
      </c>
      <c r="L67" s="33">
        <f>SUM(L11:$L$66)</f>
        <v>13046960</v>
      </c>
      <c r="M67" s="33">
        <f>SUM(M11:$M$66)</f>
        <v>38825208301</v>
      </c>
      <c r="O67" s="33">
        <f>SUM(O11:$O$66)</f>
        <v>480814534</v>
      </c>
      <c r="Q67" s="33">
        <f>SUM(Q11:$Q$66)</f>
        <v>1361743</v>
      </c>
      <c r="S67" s="33">
        <f>SUM(S11:$S$66)</f>
        <v>1940961401368</v>
      </c>
      <c r="U67" s="33">
        <f>SUM(U11:$U$66)</f>
        <v>3088012645682</v>
      </c>
      <c r="W67" s="17">
        <f>SUM(W11:$W$66)</f>
        <v>0.97278513012148471</v>
      </c>
    </row>
    <row r="68" spans="1:23" ht="18.75" x14ac:dyDescent="0.25">
      <c r="C68" s="34"/>
      <c r="E68" s="34"/>
      <c r="G68" s="34"/>
      <c r="I68" s="34"/>
      <c r="J68" s="34"/>
      <c r="L68" s="34"/>
      <c r="M68" s="34"/>
      <c r="O68" s="34"/>
      <c r="Q68" s="34"/>
      <c r="S68" s="34"/>
      <c r="U68" s="34"/>
      <c r="W68" s="18"/>
    </row>
  </sheetData>
  <mergeCells count="19"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  <mergeCell ref="A1:W1"/>
    <mergeCell ref="A2:W2"/>
    <mergeCell ref="A3:W3"/>
    <mergeCell ref="A5:W5"/>
    <mergeCell ref="A6:W6"/>
  </mergeCells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0"/>
  <sheetViews>
    <sheetView rightToLeft="1" workbookViewId="0">
      <selection activeCell="N10" sqref="N10"/>
    </sheetView>
  </sheetViews>
  <sheetFormatPr defaultRowHeight="18" x14ac:dyDescent="0.45"/>
  <cols>
    <col min="1" max="1" width="17" style="3" customWidth="1"/>
    <col min="2" max="2" width="1.42578125" style="3" customWidth="1"/>
    <col min="3" max="3" width="14.140625" style="3" customWidth="1"/>
    <col min="4" max="4" width="1.42578125" style="3" customWidth="1"/>
    <col min="5" max="5" width="14.140625" style="3" customWidth="1"/>
    <col min="6" max="6" width="1.42578125" style="3" customWidth="1"/>
    <col min="7" max="7" width="14.140625" style="3" customWidth="1"/>
    <col min="8" max="8" width="1.42578125" style="3" customWidth="1"/>
    <col min="9" max="9" width="14.140625" style="3" customWidth="1"/>
    <col min="10" max="10" width="1.42578125" style="3" customWidth="1"/>
    <col min="11" max="11" width="14.140625" style="3" customWidth="1"/>
    <col min="12" max="12" width="1.42578125" style="3" customWidth="1"/>
    <col min="13" max="13" width="14.140625" style="3" customWidth="1"/>
    <col min="14" max="14" width="1.42578125" style="3" customWidth="1"/>
    <col min="15" max="15" width="14.140625" style="3" customWidth="1"/>
    <col min="16" max="16" width="1.42578125" style="3" customWidth="1"/>
    <col min="17" max="17" width="14.140625" style="3" customWidth="1"/>
    <col min="18" max="16384" width="9.140625" style="3"/>
  </cols>
  <sheetData>
    <row r="1" spans="1:17" ht="20.100000000000001" customHeight="1" x14ac:dyDescent="0.45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20.100000000000001" customHeight="1" x14ac:dyDescent="0.45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0.100000000000001" customHeight="1" x14ac:dyDescent="0.45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5" spans="1:17" ht="21" x14ac:dyDescent="0.45">
      <c r="A5" s="5" t="s">
        <v>74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7" spans="1:17" ht="21" x14ac:dyDescent="0.45">
      <c r="C7" s="6" t="s">
        <v>5</v>
      </c>
      <c r="D7" s="7"/>
      <c r="E7" s="7"/>
      <c r="F7" s="7"/>
      <c r="G7" s="7"/>
      <c r="H7" s="7"/>
      <c r="I7" s="7"/>
      <c r="K7" s="6" t="s">
        <v>7</v>
      </c>
      <c r="L7" s="7"/>
      <c r="M7" s="7"/>
      <c r="N7" s="7"/>
      <c r="O7" s="7"/>
      <c r="P7" s="7"/>
      <c r="Q7" s="7"/>
    </row>
    <row r="8" spans="1:17" ht="21" x14ac:dyDescent="0.45">
      <c r="A8" s="35" t="s">
        <v>75</v>
      </c>
      <c r="C8" s="35" t="s">
        <v>76</v>
      </c>
      <c r="E8" s="35" t="s">
        <v>77</v>
      </c>
      <c r="G8" s="35" t="s">
        <v>78</v>
      </c>
      <c r="I8" s="35" t="s">
        <v>79</v>
      </c>
      <c r="K8" s="35" t="s">
        <v>76</v>
      </c>
      <c r="M8" s="35" t="s">
        <v>77</v>
      </c>
      <c r="O8" s="35" t="s">
        <v>78</v>
      </c>
      <c r="Q8" s="35" t="s">
        <v>79</v>
      </c>
    </row>
    <row r="9" spans="1:17" ht="18.75" x14ac:dyDescent="0.45">
      <c r="A9" s="16" t="s">
        <v>73</v>
      </c>
      <c r="C9" s="16">
        <f>SUM($C$8)</f>
        <v>0</v>
      </c>
      <c r="E9" s="16">
        <f>SUM($E$8)</f>
        <v>0</v>
      </c>
      <c r="I9" s="16">
        <f>SUM($I$8)</f>
        <v>0</v>
      </c>
      <c r="K9" s="16">
        <f>SUM($K$8)</f>
        <v>0</v>
      </c>
      <c r="M9" s="16">
        <f>SUM($M$8)</f>
        <v>0</v>
      </c>
      <c r="Q9" s="16">
        <f>SUM($Q$8)</f>
        <v>0</v>
      </c>
    </row>
    <row r="10" spans="1:17" ht="18.75" x14ac:dyDescent="0.45">
      <c r="C10" s="18"/>
      <c r="E10" s="18"/>
      <c r="I10" s="18"/>
      <c r="K10" s="18"/>
      <c r="M10" s="18"/>
      <c r="Q10" s="18"/>
    </row>
  </sheetData>
  <mergeCells count="6">
    <mergeCell ref="A1:Q1"/>
    <mergeCell ref="A2:Q2"/>
    <mergeCell ref="A3:Q3"/>
    <mergeCell ref="A5:Q5"/>
    <mergeCell ref="C7:I7"/>
    <mergeCell ref="K7:Q7"/>
  </mergeCells>
  <pageMargins left="0.2" right="0.2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11"/>
  <sheetViews>
    <sheetView rightToLeft="1" workbookViewId="0">
      <selection activeCell="P26" sqref="A1:XFD1048576"/>
    </sheetView>
  </sheetViews>
  <sheetFormatPr defaultRowHeight="18" x14ac:dyDescent="0.45"/>
  <cols>
    <col min="1" max="1" width="17" style="3" customWidth="1"/>
    <col min="2" max="2" width="1.42578125" style="3" customWidth="1"/>
    <col min="3" max="3" width="8.5703125" style="3" customWidth="1"/>
    <col min="4" max="4" width="1.42578125" style="3" customWidth="1"/>
    <col min="5" max="5" width="11.42578125" style="3" customWidth="1"/>
    <col min="6" max="6" width="1.42578125" style="3" customWidth="1"/>
    <col min="7" max="7" width="11.42578125" style="3" customWidth="1"/>
    <col min="8" max="8" width="1.42578125" style="3" customWidth="1"/>
    <col min="9" max="9" width="11.42578125" style="3" customWidth="1"/>
    <col min="10" max="10" width="1.42578125" style="3" customWidth="1"/>
    <col min="11" max="11" width="7.140625" style="3" customWidth="1"/>
    <col min="12" max="12" width="1.42578125" style="3" customWidth="1"/>
    <col min="13" max="13" width="7.140625" style="3" customWidth="1"/>
    <col min="14" max="14" width="1.42578125" style="3" customWidth="1"/>
    <col min="15" max="15" width="11.42578125" style="3" customWidth="1"/>
    <col min="16" max="16" width="1.42578125" style="3" customWidth="1"/>
    <col min="17" max="17" width="18.42578125" style="3" customWidth="1"/>
    <col min="18" max="18" width="1.42578125" style="3" customWidth="1"/>
    <col min="19" max="19" width="18.42578125" style="3" customWidth="1"/>
    <col min="20" max="20" width="1.42578125" style="3" customWidth="1"/>
    <col min="21" max="21" width="11.42578125" style="3" customWidth="1"/>
    <col min="22" max="22" width="18.42578125" style="3" customWidth="1"/>
    <col min="23" max="23" width="1.42578125" style="3" customWidth="1"/>
    <col min="24" max="24" width="11.42578125" style="3" customWidth="1"/>
    <col min="25" max="25" width="18.42578125" style="3" customWidth="1"/>
    <col min="26" max="26" width="1.42578125" style="3" customWidth="1"/>
    <col min="27" max="27" width="11.42578125" style="3" customWidth="1"/>
    <col min="28" max="28" width="1.42578125" style="3" customWidth="1"/>
    <col min="29" max="29" width="11.42578125" style="3" customWidth="1"/>
    <col min="30" max="30" width="1.42578125" style="3" customWidth="1"/>
    <col min="31" max="31" width="18.42578125" style="3" customWidth="1"/>
    <col min="32" max="32" width="1.42578125" style="3" customWidth="1"/>
    <col min="33" max="33" width="18.42578125" style="3" customWidth="1"/>
    <col min="34" max="34" width="1.42578125" style="3" customWidth="1"/>
    <col min="35" max="35" width="8.5703125" style="3" customWidth="1"/>
    <col min="36" max="16384" width="9.140625" style="3"/>
  </cols>
  <sheetData>
    <row r="1" spans="1:35" ht="20.100000000000001" customHeight="1" x14ac:dyDescent="0.45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20.100000000000001" customHeight="1" x14ac:dyDescent="0.45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ht="20.100000000000001" customHeight="1" x14ac:dyDescent="0.45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5" spans="1:35" ht="21" x14ac:dyDescent="0.45">
      <c r="A5" s="5" t="s">
        <v>80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7" spans="1:35" ht="21" x14ac:dyDescent="0.45">
      <c r="C7" s="6" t="s">
        <v>81</v>
      </c>
      <c r="D7" s="7"/>
      <c r="E7" s="7"/>
      <c r="F7" s="7"/>
      <c r="G7" s="7"/>
      <c r="H7" s="7"/>
      <c r="I7" s="7"/>
      <c r="J7" s="7"/>
      <c r="K7" s="7"/>
      <c r="L7" s="7"/>
      <c r="M7" s="7"/>
      <c r="O7" s="6" t="s">
        <v>5</v>
      </c>
      <c r="P7" s="7"/>
      <c r="Q7" s="7"/>
      <c r="R7" s="7"/>
      <c r="S7" s="7"/>
      <c r="U7" s="6" t="s">
        <v>6</v>
      </c>
      <c r="V7" s="7"/>
      <c r="W7" s="7"/>
      <c r="X7" s="7"/>
      <c r="Y7" s="7"/>
      <c r="AA7" s="6" t="s">
        <v>7</v>
      </c>
      <c r="AB7" s="7"/>
      <c r="AC7" s="7"/>
      <c r="AD7" s="7"/>
      <c r="AE7" s="7"/>
      <c r="AF7" s="7"/>
      <c r="AG7" s="7"/>
      <c r="AH7" s="7"/>
      <c r="AI7" s="7"/>
    </row>
    <row r="8" spans="1:35" ht="18.75" x14ac:dyDescent="0.45">
      <c r="A8" s="8" t="s">
        <v>82</v>
      </c>
      <c r="C8" s="9" t="s">
        <v>83</v>
      </c>
      <c r="E8" s="9" t="s">
        <v>84</v>
      </c>
      <c r="G8" s="9" t="s">
        <v>85</v>
      </c>
      <c r="I8" s="9" t="s">
        <v>86</v>
      </c>
      <c r="K8" s="9" t="s">
        <v>87</v>
      </c>
      <c r="M8" s="9" t="s">
        <v>79</v>
      </c>
      <c r="O8" s="8" t="s">
        <v>9</v>
      </c>
      <c r="Q8" s="8" t="s">
        <v>10</v>
      </c>
      <c r="S8" s="8" t="s">
        <v>11</v>
      </c>
      <c r="U8" s="8" t="s">
        <v>12</v>
      </c>
      <c r="V8" s="2"/>
      <c r="X8" s="8" t="s">
        <v>13</v>
      </c>
      <c r="Y8" s="2"/>
      <c r="AA8" s="8" t="s">
        <v>9</v>
      </c>
      <c r="AC8" s="9" t="s">
        <v>88</v>
      </c>
      <c r="AE8" s="8" t="s">
        <v>10</v>
      </c>
      <c r="AG8" s="8" t="s">
        <v>11</v>
      </c>
      <c r="AI8" s="9" t="s">
        <v>15</v>
      </c>
    </row>
    <row r="9" spans="1:35" ht="18.75" x14ac:dyDescent="0.45">
      <c r="A9" s="10"/>
      <c r="C9" s="10"/>
      <c r="E9" s="10"/>
      <c r="G9" s="10"/>
      <c r="I9" s="10"/>
      <c r="K9" s="10"/>
      <c r="M9" s="10"/>
      <c r="O9" s="10"/>
      <c r="Q9" s="10"/>
      <c r="S9" s="10"/>
      <c r="U9" s="11" t="s">
        <v>9</v>
      </c>
      <c r="V9" s="11" t="s">
        <v>10</v>
      </c>
      <c r="X9" s="11" t="s">
        <v>9</v>
      </c>
      <c r="Y9" s="11" t="s">
        <v>16</v>
      </c>
      <c r="AA9" s="10"/>
      <c r="AC9" s="10"/>
      <c r="AE9" s="10"/>
      <c r="AG9" s="10"/>
      <c r="AI9" s="10"/>
    </row>
    <row r="10" spans="1:35" ht="18.75" x14ac:dyDescent="0.45">
      <c r="A10" s="16" t="s">
        <v>73</v>
      </c>
      <c r="O10" s="16">
        <f>SUM($O$9)</f>
        <v>0</v>
      </c>
      <c r="Q10" s="16">
        <f>SUM($Q$9)</f>
        <v>0</v>
      </c>
      <c r="S10" s="16">
        <f>SUM($S$9)</f>
        <v>0</v>
      </c>
      <c r="U10" s="16">
        <f>SUM($U$9)</f>
        <v>0</v>
      </c>
      <c r="V10" s="16">
        <f>SUM($V$9)</f>
        <v>0</v>
      </c>
      <c r="X10" s="16">
        <f>SUM($X$9)</f>
        <v>0</v>
      </c>
      <c r="Y10" s="16">
        <f>SUM($Y$9)</f>
        <v>0</v>
      </c>
      <c r="AA10" s="16">
        <f>SUM($AA$9)</f>
        <v>0</v>
      </c>
      <c r="AC10" s="16">
        <f>SUM($AC$9)</f>
        <v>0</v>
      </c>
      <c r="AE10" s="16">
        <f>SUM($AE$9)</f>
        <v>0</v>
      </c>
      <c r="AG10" s="16">
        <f>SUM($AG$9)</f>
        <v>0</v>
      </c>
      <c r="AI10" s="17">
        <f>SUM($AI$9)</f>
        <v>0</v>
      </c>
    </row>
    <row r="11" spans="1:35" ht="18.75" x14ac:dyDescent="0.45">
      <c r="O11" s="18"/>
      <c r="Q11" s="18"/>
      <c r="S11" s="18"/>
      <c r="U11" s="18"/>
      <c r="V11" s="18"/>
      <c r="X11" s="18"/>
      <c r="Y11" s="18"/>
      <c r="AA11" s="18"/>
      <c r="AC11" s="18"/>
      <c r="AE11" s="18"/>
      <c r="AG11" s="18"/>
      <c r="AI11" s="18"/>
    </row>
  </sheetData>
  <mergeCells count="25">
    <mergeCell ref="AG8:AG9"/>
    <mergeCell ref="AI8:AI9"/>
    <mergeCell ref="U8:V8"/>
    <mergeCell ref="X8:Y8"/>
    <mergeCell ref="AA8:AA9"/>
    <mergeCell ref="AC8:AC9"/>
    <mergeCell ref="AE8:AE9"/>
    <mergeCell ref="K8:K9"/>
    <mergeCell ref="M8:M9"/>
    <mergeCell ref="O8:O9"/>
    <mergeCell ref="Q8:Q9"/>
    <mergeCell ref="S8:S9"/>
    <mergeCell ref="A8:A9"/>
    <mergeCell ref="C8:C9"/>
    <mergeCell ref="E8:E9"/>
    <mergeCell ref="G8:G9"/>
    <mergeCell ref="I8:I9"/>
    <mergeCell ref="A1:AI1"/>
    <mergeCell ref="A2:AI2"/>
    <mergeCell ref="A3:AI3"/>
    <mergeCell ref="A5:AI5"/>
    <mergeCell ref="C7:M7"/>
    <mergeCell ref="O7:S7"/>
    <mergeCell ref="U7:Y7"/>
    <mergeCell ref="AA7:AI7"/>
  </mergeCells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1"/>
  <sheetViews>
    <sheetView rightToLeft="1" workbookViewId="0">
      <selection activeCell="K18" sqref="K18"/>
    </sheetView>
  </sheetViews>
  <sheetFormatPr defaultRowHeight="18" x14ac:dyDescent="0.45"/>
  <cols>
    <col min="1" max="1" width="28.42578125" style="3" customWidth="1"/>
    <col min="2" max="2" width="1.42578125" style="3" customWidth="1"/>
    <col min="3" max="3" width="11.42578125" style="3" customWidth="1"/>
    <col min="4" max="4" width="1.42578125" style="3" customWidth="1"/>
    <col min="5" max="5" width="11.42578125" style="3" customWidth="1"/>
    <col min="6" max="6" width="1.42578125" style="3" customWidth="1"/>
    <col min="7" max="7" width="14.140625" style="3" customWidth="1"/>
    <col min="8" max="8" width="1.42578125" style="3" customWidth="1"/>
    <col min="9" max="9" width="8.5703125" style="3" customWidth="1"/>
    <col min="10" max="10" width="1.42578125" style="3" customWidth="1"/>
    <col min="11" max="11" width="21.28515625" style="3" customWidth="1"/>
    <col min="12" max="12" width="1.42578125" style="3" customWidth="1"/>
    <col min="13" max="13" width="28.42578125" style="3" customWidth="1"/>
    <col min="14" max="16384" width="9.140625" style="3"/>
  </cols>
  <sheetData>
    <row r="1" spans="1:13" ht="20.100000000000001" customHeight="1" x14ac:dyDescent="0.45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0.100000000000001" customHeight="1" x14ac:dyDescent="0.45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0.100000000000001" customHeight="1" x14ac:dyDescent="0.45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5" spans="1:13" ht="21" x14ac:dyDescent="0.45">
      <c r="A5" s="5" t="s">
        <v>89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21" x14ac:dyDescent="0.45">
      <c r="A6" s="5" t="s">
        <v>90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8" spans="1:13" ht="21" x14ac:dyDescent="0.45">
      <c r="C8" s="6" t="s">
        <v>7</v>
      </c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ht="42" x14ac:dyDescent="0.45">
      <c r="A9" s="35" t="s">
        <v>91</v>
      </c>
      <c r="C9" s="35" t="s">
        <v>9</v>
      </c>
      <c r="E9" s="35" t="s">
        <v>92</v>
      </c>
      <c r="G9" s="35" t="s">
        <v>93</v>
      </c>
      <c r="I9" s="35" t="s">
        <v>94</v>
      </c>
      <c r="K9" s="36" t="s">
        <v>95</v>
      </c>
      <c r="M9" s="35" t="s">
        <v>96</v>
      </c>
    </row>
    <row r="10" spans="1:13" ht="18.75" x14ac:dyDescent="0.45">
      <c r="A10" s="16" t="s">
        <v>73</v>
      </c>
      <c r="K10" s="16">
        <f>SUM($K$9)</f>
        <v>0</v>
      </c>
    </row>
    <row r="11" spans="1:13" ht="18.75" x14ac:dyDescent="0.45">
      <c r="K11" s="18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4"/>
  <sheetViews>
    <sheetView rightToLeft="1" workbookViewId="0">
      <selection activeCell="E25" sqref="E25"/>
    </sheetView>
  </sheetViews>
  <sheetFormatPr defaultRowHeight="18" x14ac:dyDescent="0.45"/>
  <cols>
    <col min="1" max="1" width="28.85546875" style="3" customWidth="1"/>
    <col min="2" max="2" width="1.42578125" style="3" customWidth="1"/>
    <col min="3" max="3" width="23.28515625" style="3" bestFit="1" customWidth="1"/>
    <col min="4" max="4" width="1.42578125" style="3" customWidth="1"/>
    <col min="5" max="5" width="10" style="3" customWidth="1"/>
    <col min="6" max="6" width="1.42578125" style="3" customWidth="1"/>
    <col min="7" max="7" width="11.42578125" style="3" customWidth="1"/>
    <col min="8" max="8" width="1.42578125" style="3" customWidth="1"/>
    <col min="9" max="9" width="11.42578125" style="3" customWidth="1"/>
    <col min="10" max="10" width="1.42578125" style="3" customWidth="1"/>
    <col min="11" max="11" width="18.42578125" style="3" customWidth="1"/>
    <col min="12" max="12" width="1.42578125" style="3" customWidth="1"/>
    <col min="13" max="13" width="18.42578125" style="3" customWidth="1"/>
    <col min="14" max="14" width="1.42578125" style="3" customWidth="1"/>
    <col min="15" max="15" width="18.42578125" style="3" customWidth="1"/>
    <col min="16" max="16" width="1.42578125" style="3" customWidth="1"/>
    <col min="17" max="17" width="18.42578125" style="3" customWidth="1"/>
    <col min="18" max="18" width="1.42578125" style="3" customWidth="1"/>
    <col min="19" max="19" width="10.7109375" style="3" customWidth="1"/>
    <col min="20" max="16384" width="9.140625" style="3"/>
  </cols>
  <sheetData>
    <row r="1" spans="1:19" ht="20.100000000000001" customHeight="1" x14ac:dyDescent="0.45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0.100000000000001" customHeight="1" x14ac:dyDescent="0.45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0.100000000000001" customHeight="1" x14ac:dyDescent="0.45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5" spans="1:19" ht="21" x14ac:dyDescent="0.45">
      <c r="A5" s="5" t="s">
        <v>97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7" spans="1:19" ht="21" x14ac:dyDescent="0.45">
      <c r="C7" s="6" t="s">
        <v>98</v>
      </c>
      <c r="D7" s="7"/>
      <c r="E7" s="7"/>
      <c r="F7" s="7"/>
      <c r="G7" s="7"/>
      <c r="H7" s="7"/>
      <c r="I7" s="7"/>
      <c r="K7" s="35" t="s">
        <v>5</v>
      </c>
      <c r="M7" s="6" t="s">
        <v>6</v>
      </c>
      <c r="N7" s="7"/>
      <c r="O7" s="7"/>
      <c r="Q7" s="6" t="s">
        <v>7</v>
      </c>
      <c r="R7" s="7"/>
      <c r="S7" s="7"/>
    </row>
    <row r="8" spans="1:19" ht="63" x14ac:dyDescent="0.45">
      <c r="A8" s="35" t="s">
        <v>99</v>
      </c>
      <c r="C8" s="35" t="s">
        <v>100</v>
      </c>
      <c r="E8" s="35" t="s">
        <v>101</v>
      </c>
      <c r="G8" s="36" t="s">
        <v>102</v>
      </c>
      <c r="I8" s="36" t="s">
        <v>103</v>
      </c>
      <c r="K8" s="35" t="s">
        <v>104</v>
      </c>
      <c r="M8" s="35" t="s">
        <v>105</v>
      </c>
      <c r="O8" s="35" t="s">
        <v>106</v>
      </c>
      <c r="Q8" s="35" t="s">
        <v>104</v>
      </c>
      <c r="S8" s="36" t="s">
        <v>15</v>
      </c>
    </row>
    <row r="9" spans="1:19" ht="18.75" x14ac:dyDescent="0.45">
      <c r="A9" s="12" t="s">
        <v>107</v>
      </c>
      <c r="C9" s="15" t="s">
        <v>108</v>
      </c>
      <c r="E9" s="22" t="s">
        <v>109</v>
      </c>
      <c r="G9" s="15" t="s">
        <v>110</v>
      </c>
      <c r="I9" s="15" t="s">
        <v>111</v>
      </c>
      <c r="K9" s="13">
        <v>37830156</v>
      </c>
      <c r="M9" s="13">
        <v>194508303558</v>
      </c>
      <c r="O9" s="13">
        <v>87218878049</v>
      </c>
      <c r="Q9" s="13">
        <v>107327255665</v>
      </c>
      <c r="S9" s="14">
        <v>3.381021075598617E-2</v>
      </c>
    </row>
    <row r="10" spans="1:19" ht="18.75" x14ac:dyDescent="0.45">
      <c r="A10" s="12" t="s">
        <v>112</v>
      </c>
      <c r="C10" s="15" t="s">
        <v>113</v>
      </c>
      <c r="E10" s="22" t="s">
        <v>114</v>
      </c>
      <c r="G10" s="15" t="s">
        <v>115</v>
      </c>
      <c r="I10" s="15" t="s">
        <v>111</v>
      </c>
      <c r="K10" s="13">
        <v>120241090</v>
      </c>
      <c r="M10" s="13">
        <v>494141</v>
      </c>
      <c r="O10" s="13">
        <v>7200</v>
      </c>
      <c r="Q10" s="13">
        <v>120728031</v>
      </c>
      <c r="S10" s="14">
        <v>3.8031720339573928E-5</v>
      </c>
    </row>
    <row r="11" spans="1:19" ht="18.75" x14ac:dyDescent="0.45">
      <c r="A11" s="12" t="s">
        <v>116</v>
      </c>
      <c r="C11" s="15" t="s">
        <v>117</v>
      </c>
      <c r="E11" s="22" t="s">
        <v>109</v>
      </c>
      <c r="G11" s="15" t="s">
        <v>118</v>
      </c>
      <c r="I11" s="15" t="s">
        <v>111</v>
      </c>
      <c r="K11" s="13">
        <v>1785538</v>
      </c>
      <c r="M11" s="13">
        <v>0</v>
      </c>
      <c r="O11" s="13">
        <v>67200</v>
      </c>
      <c r="Q11" s="13">
        <v>1718338</v>
      </c>
      <c r="S11" s="14">
        <v>5.4131049536344041E-7</v>
      </c>
    </row>
    <row r="12" spans="1:19" ht="18.75" x14ac:dyDescent="0.45">
      <c r="A12" s="12" t="s">
        <v>116</v>
      </c>
      <c r="C12" s="15" t="s">
        <v>119</v>
      </c>
      <c r="E12" s="22" t="s">
        <v>109</v>
      </c>
      <c r="G12" s="15" t="s">
        <v>120</v>
      </c>
      <c r="I12" s="15" t="s">
        <v>111</v>
      </c>
      <c r="K12" s="13">
        <v>7908749</v>
      </c>
      <c r="M12" s="13">
        <v>0</v>
      </c>
      <c r="O12" s="13">
        <v>7200</v>
      </c>
      <c r="Q12" s="13">
        <v>7901549</v>
      </c>
      <c r="S12" s="14">
        <v>2.4891443961132772E-6</v>
      </c>
    </row>
    <row r="13" spans="1:19" ht="18.75" x14ac:dyDescent="0.45">
      <c r="A13" s="16" t="s">
        <v>73</v>
      </c>
      <c r="K13" s="16">
        <f>SUM(K9:$K$12)</f>
        <v>167765533</v>
      </c>
      <c r="M13" s="16">
        <f>SUM(M9:$M$12)</f>
        <v>194508797699</v>
      </c>
      <c r="O13" s="16">
        <f>SUM(O9:$O$12)</f>
        <v>87218959649</v>
      </c>
      <c r="Q13" s="16">
        <f>SUM(Q9:$Q$12)</f>
        <v>107457603583</v>
      </c>
      <c r="S13" s="17">
        <f>SUM(S9:$S$12)</f>
        <v>3.3851272931217223E-2</v>
      </c>
    </row>
    <row r="14" spans="1:19" ht="18.75" x14ac:dyDescent="0.45">
      <c r="K14" s="18"/>
      <c r="M14" s="18"/>
      <c r="O14" s="18"/>
      <c r="Q14" s="18"/>
      <c r="S14" s="18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11"/>
  <sheetViews>
    <sheetView rightToLeft="1" workbookViewId="0">
      <selection activeCell="Q17" sqref="Q17"/>
    </sheetView>
  </sheetViews>
  <sheetFormatPr defaultRowHeight="18" x14ac:dyDescent="0.45"/>
  <cols>
    <col min="1" max="1" width="17" style="3" customWidth="1"/>
    <col min="2" max="2" width="1.42578125" style="3" customWidth="1"/>
    <col min="3" max="3" width="11.42578125" style="3" customWidth="1"/>
    <col min="4" max="4" width="1.42578125" style="3" customWidth="1"/>
    <col min="5" max="5" width="7.140625" style="3" customWidth="1"/>
    <col min="6" max="6" width="1.42578125" style="3" customWidth="1"/>
    <col min="7" max="7" width="7.140625" style="3" customWidth="1"/>
    <col min="8" max="8" width="1.42578125" style="3" customWidth="1"/>
    <col min="9" max="9" width="11.42578125" style="3" customWidth="1"/>
    <col min="10" max="10" width="1.42578125" style="3" customWidth="1"/>
    <col min="11" max="11" width="11.42578125" style="3" customWidth="1"/>
    <col min="12" max="12" width="1.42578125" style="3" customWidth="1"/>
    <col min="13" max="13" width="17" style="3" customWidth="1"/>
    <col min="14" max="14" width="1.42578125" style="3" customWidth="1"/>
    <col min="15" max="15" width="17" style="3" customWidth="1"/>
    <col min="16" max="16" width="1.42578125" style="3" customWidth="1"/>
    <col min="17" max="17" width="11.42578125" style="3" customWidth="1"/>
    <col min="18" max="18" width="14.140625" style="3" customWidth="1"/>
    <col min="19" max="19" width="1.42578125" style="3" customWidth="1"/>
    <col min="20" max="20" width="11.42578125" style="3" customWidth="1"/>
    <col min="21" max="21" width="14.140625" style="3" customWidth="1"/>
    <col min="22" max="22" width="1.42578125" style="3" customWidth="1"/>
    <col min="23" max="23" width="11.42578125" style="3" customWidth="1"/>
    <col min="24" max="24" width="1.42578125" style="3" customWidth="1"/>
    <col min="25" max="25" width="17" style="3" customWidth="1"/>
    <col min="26" max="26" width="1.42578125" style="3" customWidth="1"/>
    <col min="27" max="27" width="17" style="3" customWidth="1"/>
    <col min="28" max="28" width="1.42578125" style="3" customWidth="1"/>
    <col min="29" max="29" width="8.5703125" style="3" customWidth="1"/>
    <col min="30" max="16384" width="9.140625" style="3"/>
  </cols>
  <sheetData>
    <row r="1" spans="1:29" ht="20.100000000000001" customHeight="1" x14ac:dyDescent="0.45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20.100000000000001" customHeight="1" x14ac:dyDescent="0.45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20.100000000000001" customHeight="1" x14ac:dyDescent="0.45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5" spans="1:29" ht="21" x14ac:dyDescent="0.45">
      <c r="A5" s="5" t="s">
        <v>121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7" spans="1:29" ht="21" x14ac:dyDescent="0.45">
      <c r="K7" s="35" t="s">
        <v>5</v>
      </c>
      <c r="M7" s="6" t="s">
        <v>6</v>
      </c>
      <c r="N7" s="7"/>
      <c r="O7" s="7"/>
      <c r="P7" s="7"/>
      <c r="Q7" s="7"/>
      <c r="R7" s="7"/>
      <c r="S7" s="7"/>
      <c r="T7" s="7"/>
      <c r="U7" s="7"/>
      <c r="W7" s="6" t="s">
        <v>7</v>
      </c>
      <c r="X7" s="7"/>
      <c r="Y7" s="7"/>
      <c r="Z7" s="7"/>
      <c r="AA7" s="7"/>
      <c r="AB7" s="7"/>
      <c r="AC7" s="7"/>
    </row>
    <row r="8" spans="1:29" ht="18.75" x14ac:dyDescent="0.45">
      <c r="A8" s="8" t="s">
        <v>122</v>
      </c>
      <c r="C8" s="9" t="s">
        <v>86</v>
      </c>
      <c r="E8" s="9" t="s">
        <v>103</v>
      </c>
      <c r="G8" s="9" t="s">
        <v>123</v>
      </c>
      <c r="I8" s="9" t="s">
        <v>84</v>
      </c>
      <c r="K8" s="8" t="s">
        <v>9</v>
      </c>
      <c r="M8" s="8" t="s">
        <v>10</v>
      </c>
      <c r="O8" s="8" t="s">
        <v>11</v>
      </c>
      <c r="Q8" s="8" t="s">
        <v>12</v>
      </c>
      <c r="R8" s="2"/>
      <c r="T8" s="8" t="s">
        <v>13</v>
      </c>
      <c r="U8" s="2"/>
      <c r="W8" s="8" t="s">
        <v>9</v>
      </c>
      <c r="Y8" s="8" t="s">
        <v>10</v>
      </c>
      <c r="AA8" s="8" t="s">
        <v>11</v>
      </c>
      <c r="AC8" s="9" t="s">
        <v>15</v>
      </c>
    </row>
    <row r="9" spans="1:29" ht="18.75" x14ac:dyDescent="0.45">
      <c r="A9" s="10"/>
      <c r="C9" s="10"/>
      <c r="E9" s="10"/>
      <c r="G9" s="10"/>
      <c r="I9" s="10"/>
      <c r="K9" s="10"/>
      <c r="M9" s="10"/>
      <c r="O9" s="10"/>
      <c r="Q9" s="11" t="s">
        <v>9</v>
      </c>
      <c r="R9" s="11" t="s">
        <v>10</v>
      </c>
      <c r="T9" s="11" t="s">
        <v>9</v>
      </c>
      <c r="U9" s="11" t="s">
        <v>16</v>
      </c>
      <c r="W9" s="10"/>
      <c r="Y9" s="10"/>
      <c r="AA9" s="10"/>
      <c r="AC9" s="10"/>
    </row>
    <row r="10" spans="1:29" ht="18.75" x14ac:dyDescent="0.45">
      <c r="A10" s="16" t="s">
        <v>73</v>
      </c>
      <c r="K10" s="16">
        <f>SUM($K$9)</f>
        <v>0</v>
      </c>
      <c r="M10" s="16">
        <f>SUM($M$9)</f>
        <v>0</v>
      </c>
      <c r="O10" s="16">
        <f>SUM($O$9)</f>
        <v>0</v>
      </c>
      <c r="Q10" s="16">
        <f>SUM($Q$9)</f>
        <v>0</v>
      </c>
      <c r="R10" s="16">
        <f>SUM($R$9)</f>
        <v>0</v>
      </c>
      <c r="T10" s="16">
        <f>SUM($T$9)</f>
        <v>0</v>
      </c>
      <c r="U10" s="16">
        <f>SUM($U$9)</f>
        <v>0</v>
      </c>
      <c r="W10" s="16">
        <f>SUM($W$9)</f>
        <v>0</v>
      </c>
      <c r="Y10" s="16">
        <f>SUM($Y$9)</f>
        <v>0</v>
      </c>
      <c r="AA10" s="16">
        <f>SUM($AA$9)</f>
        <v>0</v>
      </c>
      <c r="AC10" s="17">
        <f>SUM($AC$9)</f>
        <v>0</v>
      </c>
    </row>
    <row r="11" spans="1:29" ht="18.75" x14ac:dyDescent="0.45">
      <c r="K11" s="18"/>
      <c r="M11" s="18"/>
      <c r="O11" s="18"/>
      <c r="Q11" s="18"/>
      <c r="R11" s="18"/>
      <c r="T11" s="18"/>
      <c r="U11" s="18"/>
      <c r="W11" s="18"/>
      <c r="Y11" s="18"/>
      <c r="AA11" s="18"/>
      <c r="AC11" s="18"/>
    </row>
  </sheetData>
  <mergeCells count="20">
    <mergeCell ref="W8:W9"/>
    <mergeCell ref="Y8:Y9"/>
    <mergeCell ref="AA8:AA9"/>
    <mergeCell ref="AC8:AC9"/>
    <mergeCell ref="K8:K9"/>
    <mergeCell ref="M8:M9"/>
    <mergeCell ref="O8:O9"/>
    <mergeCell ref="Q8:R8"/>
    <mergeCell ref="T8:U8"/>
    <mergeCell ref="A8:A9"/>
    <mergeCell ref="C8:C9"/>
    <mergeCell ref="E8:E9"/>
    <mergeCell ref="G8:G9"/>
    <mergeCell ref="I8:I9"/>
    <mergeCell ref="A1:AC1"/>
    <mergeCell ref="A2:AC2"/>
    <mergeCell ref="A3:AC3"/>
    <mergeCell ref="A5:AC5"/>
    <mergeCell ref="M7:U7"/>
    <mergeCell ref="W7:AC7"/>
  </mergeCells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3"/>
  <sheetViews>
    <sheetView rightToLeft="1" workbookViewId="0">
      <selection activeCell="G25" sqref="A1:XFD1048576"/>
    </sheetView>
  </sheetViews>
  <sheetFormatPr defaultRowHeight="18" x14ac:dyDescent="0.45"/>
  <cols>
    <col min="1" max="1" width="49.7109375" style="3" customWidth="1"/>
    <col min="2" max="2" width="1.42578125" style="3" customWidth="1"/>
    <col min="3" max="3" width="11.42578125" style="3" customWidth="1"/>
    <col min="4" max="4" width="1.42578125" style="3" customWidth="1"/>
    <col min="5" max="5" width="21.28515625" style="3" customWidth="1"/>
    <col min="6" max="6" width="1.42578125" style="3" customWidth="1"/>
    <col min="7" max="7" width="11.42578125" style="3" customWidth="1"/>
    <col min="8" max="8" width="1.42578125" style="3" customWidth="1"/>
    <col min="9" max="9" width="11.42578125" style="3" customWidth="1"/>
    <col min="10" max="16384" width="9.140625" style="3"/>
  </cols>
  <sheetData>
    <row r="1" spans="1:9" ht="20.100000000000001" customHeight="1" x14ac:dyDescent="0.45">
      <c r="A1" s="4" t="s">
        <v>0</v>
      </c>
      <c r="B1" s="2"/>
      <c r="C1" s="2"/>
      <c r="D1" s="2"/>
      <c r="E1" s="2"/>
      <c r="F1" s="2"/>
      <c r="G1" s="2"/>
      <c r="H1" s="2"/>
      <c r="I1" s="2"/>
    </row>
    <row r="2" spans="1:9" ht="20.100000000000001" customHeight="1" x14ac:dyDescent="0.45">
      <c r="A2" s="4" t="s">
        <v>124</v>
      </c>
      <c r="B2" s="2"/>
      <c r="C2" s="2"/>
      <c r="D2" s="2"/>
      <c r="E2" s="2"/>
      <c r="F2" s="2"/>
      <c r="G2" s="2"/>
      <c r="H2" s="2"/>
      <c r="I2" s="2"/>
    </row>
    <row r="3" spans="1:9" ht="20.100000000000001" customHeight="1" x14ac:dyDescent="0.45">
      <c r="A3" s="4" t="s">
        <v>2</v>
      </c>
      <c r="B3" s="2"/>
      <c r="C3" s="2"/>
      <c r="D3" s="2"/>
      <c r="E3" s="2"/>
      <c r="F3" s="2"/>
      <c r="G3" s="2"/>
      <c r="H3" s="2"/>
      <c r="I3" s="2"/>
    </row>
    <row r="5" spans="1:9" ht="21" x14ac:dyDescent="0.45">
      <c r="A5" s="5" t="s">
        <v>125</v>
      </c>
      <c r="B5" s="2"/>
      <c r="C5" s="2"/>
      <c r="D5" s="2"/>
      <c r="E5" s="2"/>
      <c r="F5" s="2"/>
      <c r="G5" s="2"/>
      <c r="H5" s="2"/>
      <c r="I5" s="2"/>
    </row>
    <row r="7" spans="1:9" ht="42" x14ac:dyDescent="0.45">
      <c r="A7" s="35" t="s">
        <v>126</v>
      </c>
      <c r="C7" s="35" t="s">
        <v>127</v>
      </c>
      <c r="E7" s="35" t="s">
        <v>104</v>
      </c>
      <c r="G7" s="36" t="s">
        <v>128</v>
      </c>
      <c r="I7" s="36" t="s">
        <v>129</v>
      </c>
    </row>
    <row r="8" spans="1:9" ht="21" x14ac:dyDescent="0.45">
      <c r="A8" s="37" t="s">
        <v>130</v>
      </c>
      <c r="C8" s="15" t="s">
        <v>131</v>
      </c>
      <c r="E8" s="13">
        <v>428363394937</v>
      </c>
      <c r="G8" s="14">
        <f>E8/429856648201</f>
        <v>0.99652615989481741</v>
      </c>
      <c r="I8" s="14">
        <f>E8/3174403627342</f>
        <v>0.13494295156652097</v>
      </c>
    </row>
    <row r="9" spans="1:9" ht="21" x14ac:dyDescent="0.45">
      <c r="A9" s="37" t="s">
        <v>132</v>
      </c>
      <c r="C9" s="15" t="s">
        <v>133</v>
      </c>
      <c r="E9" s="13">
        <v>499375000</v>
      </c>
      <c r="G9" s="14">
        <f>E9/429856648201</f>
        <v>1.1617245006909683E-3</v>
      </c>
      <c r="I9" s="14">
        <f>E9/3174403627342</f>
        <v>1.5731301328499866E-4</v>
      </c>
    </row>
    <row r="10" spans="1:9" ht="21" x14ac:dyDescent="0.45">
      <c r="A10" s="37" t="s">
        <v>134</v>
      </c>
      <c r="C10" s="15" t="s">
        <v>135</v>
      </c>
      <c r="E10" s="13">
        <v>3685065</v>
      </c>
      <c r="G10" s="14">
        <f>E10/429856648201</f>
        <v>8.5727765649837572E-6</v>
      </c>
      <c r="I10" s="14">
        <f>E10/3174403627342</f>
        <v>1.160868444157364E-6</v>
      </c>
    </row>
    <row r="11" spans="1:9" ht="21" x14ac:dyDescent="0.45">
      <c r="A11" s="37" t="s">
        <v>136</v>
      </c>
      <c r="C11" s="15" t="s">
        <v>137</v>
      </c>
      <c r="E11" s="13">
        <v>990193199</v>
      </c>
      <c r="G11" s="14">
        <f>E11/429856648201</f>
        <v>2.3035428279266439E-3</v>
      </c>
      <c r="I11" s="14">
        <f>E11/3174403627342</f>
        <v>3.1193046481902846E-4</v>
      </c>
    </row>
    <row r="12" spans="1:9" ht="21" x14ac:dyDescent="0.45">
      <c r="A12" s="35" t="s">
        <v>73</v>
      </c>
      <c r="E12" s="16">
        <f>SUM(E8:$E$11)</f>
        <v>429856648201</v>
      </c>
      <c r="G12" s="17">
        <f>SUM(G8:$G$11)</f>
        <v>1</v>
      </c>
      <c r="I12" s="17">
        <f>SUM(I8:$I$11)</f>
        <v>0.13541335591306916</v>
      </c>
    </row>
    <row r="13" spans="1:9" ht="18.75" x14ac:dyDescent="0.45">
      <c r="E13" s="18"/>
      <c r="G13" s="18"/>
      <c r="I13" s="18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fitToHeight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66"/>
  <sheetViews>
    <sheetView rightToLeft="1" workbookViewId="0">
      <selection activeCell="I8" sqref="I8"/>
    </sheetView>
  </sheetViews>
  <sheetFormatPr defaultRowHeight="18" x14ac:dyDescent="0.45"/>
  <cols>
    <col min="1" max="1" width="17" style="3" customWidth="1"/>
    <col min="2" max="2" width="1.42578125" style="3" customWidth="1"/>
    <col min="3" max="3" width="11.42578125" style="3" customWidth="1"/>
    <col min="4" max="4" width="1.42578125" style="3" customWidth="1"/>
    <col min="5" max="5" width="12.7109375" style="3" customWidth="1"/>
    <col min="6" max="6" width="1.42578125" style="3" customWidth="1"/>
    <col min="7" max="7" width="11.42578125" style="3" customWidth="1"/>
    <col min="8" max="8" width="1.42578125" style="3" customWidth="1"/>
    <col min="9" max="9" width="18.42578125" style="3" customWidth="1"/>
    <col min="10" max="10" width="1.42578125" style="3" customWidth="1"/>
    <col min="11" max="11" width="14.140625" style="3" customWidth="1"/>
    <col min="12" max="12" width="1.42578125" style="3" customWidth="1"/>
    <col min="13" max="13" width="18.42578125" style="3" customWidth="1"/>
    <col min="14" max="14" width="1.42578125" style="3" customWidth="1"/>
    <col min="15" max="15" width="18.42578125" style="3" customWidth="1"/>
    <col min="16" max="16" width="1.42578125" style="3" customWidth="1"/>
    <col min="17" max="17" width="14.140625" style="3" customWidth="1"/>
    <col min="18" max="18" width="1.42578125" style="3" customWidth="1"/>
    <col min="19" max="19" width="18.42578125" style="3" customWidth="1"/>
    <col min="20" max="16384" width="9.140625" style="3"/>
  </cols>
  <sheetData>
    <row r="1" spans="1:19" ht="20.100000000000001" customHeight="1" x14ac:dyDescent="0.45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0.100000000000001" customHeight="1" x14ac:dyDescent="0.45">
      <c r="A2" s="4" t="s">
        <v>124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0.100000000000001" customHeight="1" x14ac:dyDescent="0.45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5" spans="1:19" ht="21" x14ac:dyDescent="0.45">
      <c r="A5" s="5" t="s">
        <v>138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7" spans="1:19" ht="21" x14ac:dyDescent="0.45">
      <c r="C7" s="6" t="s">
        <v>139</v>
      </c>
      <c r="D7" s="7"/>
      <c r="E7" s="7"/>
      <c r="F7" s="7"/>
      <c r="G7" s="7"/>
      <c r="I7" s="6" t="s">
        <v>140</v>
      </c>
      <c r="J7" s="7"/>
      <c r="K7" s="7"/>
      <c r="L7" s="7"/>
      <c r="M7" s="7"/>
      <c r="O7" s="6" t="s">
        <v>7</v>
      </c>
      <c r="P7" s="7"/>
      <c r="Q7" s="7"/>
      <c r="R7" s="7"/>
      <c r="S7" s="7"/>
    </row>
    <row r="8" spans="1:19" ht="63" x14ac:dyDescent="0.45">
      <c r="A8" s="35" t="s">
        <v>75</v>
      </c>
      <c r="C8" s="36" t="s">
        <v>141</v>
      </c>
      <c r="E8" s="36" t="s">
        <v>142</v>
      </c>
      <c r="G8" s="36" t="s">
        <v>143</v>
      </c>
      <c r="I8" s="36" t="s">
        <v>144</v>
      </c>
      <c r="K8" s="36" t="s">
        <v>145</v>
      </c>
      <c r="M8" s="36" t="s">
        <v>146</v>
      </c>
      <c r="O8" s="36" t="s">
        <v>144</v>
      </c>
      <c r="Q8" s="36" t="s">
        <v>145</v>
      </c>
      <c r="S8" s="36" t="s">
        <v>146</v>
      </c>
    </row>
    <row r="9" spans="1:19" ht="18.75" x14ac:dyDescent="0.45">
      <c r="A9" s="22" t="s">
        <v>17</v>
      </c>
      <c r="C9" s="15" t="s">
        <v>147</v>
      </c>
      <c r="E9" s="13">
        <v>5727148</v>
      </c>
      <c r="G9" s="13">
        <v>125</v>
      </c>
      <c r="N9" s="15"/>
      <c r="O9" s="13">
        <v>715893500</v>
      </c>
      <c r="Q9" s="13">
        <v>0</v>
      </c>
      <c r="S9" s="13">
        <v>715893500</v>
      </c>
    </row>
    <row r="10" spans="1:19" ht="18.75" x14ac:dyDescent="0.45">
      <c r="A10" s="22" t="s">
        <v>21</v>
      </c>
      <c r="C10" s="15" t="s">
        <v>148</v>
      </c>
      <c r="E10" s="13">
        <v>5100000</v>
      </c>
      <c r="G10" s="13">
        <v>120</v>
      </c>
      <c r="N10" s="15"/>
      <c r="O10" s="13">
        <v>612000000</v>
      </c>
      <c r="Q10" s="13">
        <v>0</v>
      </c>
      <c r="S10" s="13">
        <v>612000000</v>
      </c>
    </row>
    <row r="11" spans="1:19" ht="18.75" x14ac:dyDescent="0.45">
      <c r="A11" s="22" t="s">
        <v>22</v>
      </c>
      <c r="C11" s="15" t="s">
        <v>147</v>
      </c>
      <c r="E11" s="13">
        <v>37100000</v>
      </c>
      <c r="G11" s="13">
        <v>200</v>
      </c>
      <c r="N11" s="15"/>
      <c r="O11" s="13">
        <v>7420000000</v>
      </c>
      <c r="Q11" s="13">
        <v>0</v>
      </c>
      <c r="S11" s="13">
        <v>7420000000</v>
      </c>
    </row>
    <row r="12" spans="1:19" ht="18.75" x14ac:dyDescent="0.45">
      <c r="A12" s="22" t="s">
        <v>149</v>
      </c>
      <c r="C12" s="15" t="s">
        <v>150</v>
      </c>
      <c r="E12" s="13">
        <v>5655000</v>
      </c>
      <c r="G12" s="13">
        <v>3</v>
      </c>
      <c r="N12" s="15"/>
      <c r="O12" s="13">
        <v>16965000</v>
      </c>
      <c r="Q12" s="13">
        <v>0</v>
      </c>
      <c r="S12" s="13">
        <v>16965000</v>
      </c>
    </row>
    <row r="13" spans="1:19" ht="18.75" x14ac:dyDescent="0.45">
      <c r="A13" s="22" t="s">
        <v>23</v>
      </c>
      <c r="C13" s="15" t="s">
        <v>150</v>
      </c>
      <c r="E13" s="13">
        <v>64114487</v>
      </c>
      <c r="G13" s="13">
        <v>130</v>
      </c>
      <c r="N13" s="15"/>
      <c r="O13" s="13">
        <v>8334883310</v>
      </c>
      <c r="Q13" s="13">
        <v>0</v>
      </c>
      <c r="S13" s="13">
        <v>8334883310</v>
      </c>
    </row>
    <row r="14" spans="1:19" ht="18.75" x14ac:dyDescent="0.45">
      <c r="A14" s="22" t="s">
        <v>24</v>
      </c>
      <c r="C14" s="15" t="s">
        <v>151</v>
      </c>
      <c r="E14" s="13">
        <v>6000000</v>
      </c>
      <c r="G14" s="13">
        <v>19</v>
      </c>
      <c r="N14" s="15"/>
      <c r="O14" s="13">
        <v>114000000</v>
      </c>
      <c r="Q14" s="13">
        <v>0</v>
      </c>
      <c r="S14" s="13">
        <v>114000000</v>
      </c>
    </row>
    <row r="15" spans="1:19" ht="18.75" x14ac:dyDescent="0.45">
      <c r="A15" s="22" t="s">
        <v>25</v>
      </c>
      <c r="C15" s="15" t="s">
        <v>151</v>
      </c>
      <c r="E15" s="13">
        <v>4400000</v>
      </c>
      <c r="G15" s="13">
        <v>427</v>
      </c>
      <c r="N15" s="15"/>
      <c r="O15" s="13">
        <v>1878800000</v>
      </c>
      <c r="Q15" s="13">
        <v>0</v>
      </c>
      <c r="S15" s="13">
        <v>1878800000</v>
      </c>
    </row>
    <row r="16" spans="1:19" ht="37.5" x14ac:dyDescent="0.45">
      <c r="A16" s="22" t="s">
        <v>152</v>
      </c>
      <c r="C16" s="15" t="s">
        <v>153</v>
      </c>
      <c r="E16" s="13">
        <v>1404133</v>
      </c>
      <c r="G16" s="13">
        <v>33</v>
      </c>
      <c r="N16" s="15"/>
      <c r="O16" s="13">
        <v>46336389</v>
      </c>
      <c r="Q16" s="13">
        <v>0</v>
      </c>
      <c r="S16" s="13">
        <v>46336389</v>
      </c>
    </row>
    <row r="17" spans="1:19" ht="18.75" x14ac:dyDescent="0.45">
      <c r="A17" s="22" t="s">
        <v>154</v>
      </c>
      <c r="C17" s="15" t="s">
        <v>155</v>
      </c>
      <c r="E17" s="13">
        <v>70247</v>
      </c>
      <c r="G17" s="13">
        <v>29</v>
      </c>
      <c r="N17" s="15"/>
      <c r="O17" s="13">
        <v>2037163</v>
      </c>
      <c r="Q17" s="13">
        <v>0</v>
      </c>
      <c r="S17" s="13">
        <v>2037163</v>
      </c>
    </row>
    <row r="18" spans="1:19" ht="18.75" x14ac:dyDescent="0.45">
      <c r="A18" s="22" t="s">
        <v>156</v>
      </c>
      <c r="C18" s="15" t="s">
        <v>157</v>
      </c>
      <c r="E18" s="13">
        <v>41057</v>
      </c>
      <c r="G18" s="13">
        <v>4100</v>
      </c>
      <c r="N18" s="15"/>
      <c r="O18" s="13">
        <v>168333700</v>
      </c>
      <c r="Q18" s="13">
        <v>0</v>
      </c>
      <c r="S18" s="13">
        <v>168333700</v>
      </c>
    </row>
    <row r="19" spans="1:19" ht="18.75" x14ac:dyDescent="0.45">
      <c r="A19" s="22" t="s">
        <v>158</v>
      </c>
      <c r="C19" s="15" t="s">
        <v>147</v>
      </c>
      <c r="E19" s="13">
        <v>8279</v>
      </c>
      <c r="G19" s="13">
        <v>2211</v>
      </c>
      <c r="N19" s="15"/>
      <c r="O19" s="13">
        <v>18304869</v>
      </c>
      <c r="Q19" s="13">
        <v>-676169</v>
      </c>
      <c r="S19" s="13">
        <v>17628700</v>
      </c>
    </row>
    <row r="20" spans="1:19" ht="18.75" x14ac:dyDescent="0.45">
      <c r="A20" s="22" t="s">
        <v>159</v>
      </c>
      <c r="C20" s="15" t="s">
        <v>160</v>
      </c>
      <c r="E20" s="13">
        <v>2000000</v>
      </c>
      <c r="G20" s="13">
        <v>11</v>
      </c>
      <c r="N20" s="15"/>
      <c r="O20" s="13">
        <v>22000000</v>
      </c>
      <c r="Q20" s="13">
        <v>0</v>
      </c>
      <c r="S20" s="13">
        <v>22000000</v>
      </c>
    </row>
    <row r="21" spans="1:19" ht="18.75" x14ac:dyDescent="0.45">
      <c r="A21" s="22" t="s">
        <v>28</v>
      </c>
      <c r="C21" s="15" t="s">
        <v>148</v>
      </c>
      <c r="E21" s="13">
        <v>5221301</v>
      </c>
      <c r="G21" s="13">
        <v>61</v>
      </c>
      <c r="N21" s="15"/>
      <c r="O21" s="13">
        <v>318499361</v>
      </c>
      <c r="Q21" s="13">
        <v>0</v>
      </c>
      <c r="S21" s="13">
        <v>318499361</v>
      </c>
    </row>
    <row r="22" spans="1:19" ht="37.5" x14ac:dyDescent="0.45">
      <c r="A22" s="22" t="s">
        <v>29</v>
      </c>
      <c r="C22" s="15" t="s">
        <v>161</v>
      </c>
      <c r="E22" s="13">
        <v>1500000</v>
      </c>
      <c r="G22" s="13">
        <v>420</v>
      </c>
      <c r="N22" s="15"/>
      <c r="O22" s="13">
        <v>630000000</v>
      </c>
      <c r="Q22" s="13">
        <v>0</v>
      </c>
      <c r="S22" s="13">
        <v>630000000</v>
      </c>
    </row>
    <row r="23" spans="1:19" ht="18.75" x14ac:dyDescent="0.45">
      <c r="A23" s="22" t="s">
        <v>32</v>
      </c>
      <c r="C23" s="15" t="s">
        <v>162</v>
      </c>
      <c r="E23" s="13">
        <v>8682057</v>
      </c>
      <c r="G23" s="13">
        <v>350</v>
      </c>
      <c r="N23" s="15"/>
      <c r="O23" s="13">
        <v>3038719950</v>
      </c>
      <c r="Q23" s="13">
        <v>0</v>
      </c>
      <c r="S23" s="13">
        <v>3038719950</v>
      </c>
    </row>
    <row r="24" spans="1:19" ht="18.75" x14ac:dyDescent="0.45">
      <c r="A24" s="22" t="s">
        <v>33</v>
      </c>
      <c r="C24" s="15" t="s">
        <v>150</v>
      </c>
      <c r="E24" s="13">
        <v>1528378</v>
      </c>
      <c r="G24" s="13">
        <v>530</v>
      </c>
      <c r="N24" s="15"/>
      <c r="O24" s="13">
        <v>810040340</v>
      </c>
      <c r="Q24" s="13">
        <v>0</v>
      </c>
      <c r="S24" s="13">
        <v>810040340</v>
      </c>
    </row>
    <row r="25" spans="1:19" ht="37.5" x14ac:dyDescent="0.45">
      <c r="A25" s="22" t="s">
        <v>34</v>
      </c>
      <c r="C25" s="15" t="s">
        <v>163</v>
      </c>
      <c r="E25" s="13">
        <v>4600000</v>
      </c>
      <c r="G25" s="13">
        <v>188</v>
      </c>
      <c r="N25" s="15"/>
      <c r="O25" s="13">
        <v>864800000</v>
      </c>
      <c r="Q25" s="13">
        <v>0</v>
      </c>
      <c r="S25" s="13">
        <v>864800000</v>
      </c>
    </row>
    <row r="26" spans="1:19" ht="18.75" x14ac:dyDescent="0.45">
      <c r="A26" s="22" t="s">
        <v>36</v>
      </c>
      <c r="C26" s="15" t="s">
        <v>164</v>
      </c>
      <c r="E26" s="13">
        <v>5970000</v>
      </c>
      <c r="G26" s="13">
        <v>2350</v>
      </c>
      <c r="N26" s="15"/>
      <c r="O26" s="13">
        <v>14029500000</v>
      </c>
      <c r="Q26" s="13">
        <v>0</v>
      </c>
      <c r="S26" s="13">
        <v>14029500000</v>
      </c>
    </row>
    <row r="27" spans="1:19" ht="37.5" x14ac:dyDescent="0.45">
      <c r="A27" s="22" t="s">
        <v>165</v>
      </c>
      <c r="C27" s="15" t="s">
        <v>166</v>
      </c>
      <c r="E27" s="13">
        <v>344439</v>
      </c>
      <c r="G27" s="13">
        <v>4500</v>
      </c>
      <c r="N27" s="15"/>
      <c r="O27" s="13">
        <v>1549975500</v>
      </c>
      <c r="Q27" s="13">
        <v>0</v>
      </c>
      <c r="S27" s="13">
        <v>1549975500</v>
      </c>
    </row>
    <row r="28" spans="1:19" ht="18.75" x14ac:dyDescent="0.45">
      <c r="A28" s="22" t="s">
        <v>38</v>
      </c>
      <c r="C28" s="15" t="s">
        <v>167</v>
      </c>
      <c r="E28" s="13">
        <v>831000</v>
      </c>
      <c r="G28" s="13">
        <v>2700</v>
      </c>
      <c r="N28" s="15"/>
      <c r="O28" s="13">
        <v>2243700000</v>
      </c>
      <c r="Q28" s="13">
        <v>0</v>
      </c>
      <c r="S28" s="13">
        <v>2243700000</v>
      </c>
    </row>
    <row r="29" spans="1:19" ht="18.75" x14ac:dyDescent="0.45">
      <c r="A29" s="22" t="s">
        <v>39</v>
      </c>
      <c r="C29" s="15" t="s">
        <v>168</v>
      </c>
      <c r="E29" s="13">
        <v>984976</v>
      </c>
      <c r="G29" s="13">
        <v>2395</v>
      </c>
      <c r="N29" s="15"/>
      <c r="O29" s="13">
        <v>2359017520</v>
      </c>
      <c r="Q29" s="13">
        <v>-281716206</v>
      </c>
      <c r="S29" s="13">
        <v>2077301314</v>
      </c>
    </row>
    <row r="30" spans="1:19" ht="37.5" x14ac:dyDescent="0.45">
      <c r="A30" s="22" t="s">
        <v>41</v>
      </c>
      <c r="C30" s="15" t="s">
        <v>169</v>
      </c>
      <c r="E30" s="13">
        <v>500000</v>
      </c>
      <c r="G30" s="13">
        <v>4200</v>
      </c>
      <c r="N30" s="15"/>
      <c r="O30" s="13">
        <v>2100000000</v>
      </c>
      <c r="Q30" s="13">
        <v>0</v>
      </c>
      <c r="S30" s="13">
        <v>2100000000</v>
      </c>
    </row>
    <row r="31" spans="1:19" ht="18.75" x14ac:dyDescent="0.45">
      <c r="A31" s="22" t="s">
        <v>170</v>
      </c>
      <c r="C31" s="15" t="s">
        <v>171</v>
      </c>
      <c r="E31" s="13">
        <v>3778</v>
      </c>
      <c r="G31" s="13">
        <v>1180</v>
      </c>
      <c r="N31" s="15"/>
      <c r="O31" s="13">
        <v>4458040</v>
      </c>
      <c r="Q31" s="13">
        <v>0</v>
      </c>
      <c r="S31" s="13">
        <v>4458040</v>
      </c>
    </row>
    <row r="32" spans="1:19" ht="37.5" x14ac:dyDescent="0.45">
      <c r="A32" s="22" t="s">
        <v>42</v>
      </c>
      <c r="C32" s="15" t="s">
        <v>172</v>
      </c>
      <c r="E32" s="13">
        <v>1100000</v>
      </c>
      <c r="G32" s="13">
        <v>150</v>
      </c>
      <c r="N32" s="15"/>
      <c r="O32" s="13">
        <v>165000000</v>
      </c>
      <c r="Q32" s="13">
        <v>0</v>
      </c>
      <c r="S32" s="13">
        <v>165000000</v>
      </c>
    </row>
    <row r="33" spans="1:19" ht="37.5" x14ac:dyDescent="0.45">
      <c r="A33" s="22" t="s">
        <v>43</v>
      </c>
      <c r="C33" s="15" t="s">
        <v>173</v>
      </c>
      <c r="E33" s="13">
        <v>3015000</v>
      </c>
      <c r="G33" s="13">
        <v>600</v>
      </c>
      <c r="N33" s="15"/>
      <c r="O33" s="13">
        <v>1809000000</v>
      </c>
      <c r="Q33" s="13">
        <v>0</v>
      </c>
      <c r="S33" s="13">
        <v>1809000000</v>
      </c>
    </row>
    <row r="34" spans="1:19" ht="37.5" x14ac:dyDescent="0.45">
      <c r="A34" s="22" t="s">
        <v>44</v>
      </c>
      <c r="C34" s="15" t="s">
        <v>174</v>
      </c>
      <c r="E34" s="13">
        <v>2222222</v>
      </c>
      <c r="G34" s="13">
        <v>200</v>
      </c>
      <c r="N34" s="15"/>
      <c r="O34" s="13">
        <v>444444400</v>
      </c>
      <c r="Q34" s="13">
        <v>0</v>
      </c>
      <c r="S34" s="13">
        <v>444444400</v>
      </c>
    </row>
    <row r="35" spans="1:19" ht="18.75" x14ac:dyDescent="0.45">
      <c r="A35" s="22" t="s">
        <v>175</v>
      </c>
      <c r="C35" s="15" t="s">
        <v>148</v>
      </c>
      <c r="E35" s="13">
        <v>225581</v>
      </c>
      <c r="G35" s="13">
        <v>4327</v>
      </c>
      <c r="N35" s="15"/>
      <c r="O35" s="13">
        <v>976088987</v>
      </c>
      <c r="Q35" s="13">
        <v>0</v>
      </c>
      <c r="S35" s="13">
        <v>976088987</v>
      </c>
    </row>
    <row r="36" spans="1:19" ht="37.5" x14ac:dyDescent="0.45">
      <c r="A36" s="22" t="s">
        <v>45</v>
      </c>
      <c r="C36" s="15" t="s">
        <v>176</v>
      </c>
      <c r="E36" s="13">
        <v>21292996</v>
      </c>
      <c r="G36" s="13">
        <v>110</v>
      </c>
      <c r="N36" s="15"/>
      <c r="O36" s="13">
        <v>2342229560</v>
      </c>
      <c r="Q36" s="13">
        <v>0</v>
      </c>
      <c r="S36" s="13">
        <v>2342229560</v>
      </c>
    </row>
    <row r="37" spans="1:19" ht="37.5" x14ac:dyDescent="0.45">
      <c r="A37" s="22" t="s">
        <v>46</v>
      </c>
      <c r="C37" s="15" t="s">
        <v>177</v>
      </c>
      <c r="E37" s="13">
        <v>2900000</v>
      </c>
      <c r="G37" s="13">
        <v>700</v>
      </c>
      <c r="N37" s="15"/>
      <c r="O37" s="13">
        <v>2030000000</v>
      </c>
      <c r="Q37" s="13">
        <v>0</v>
      </c>
      <c r="S37" s="13">
        <v>2030000000</v>
      </c>
    </row>
    <row r="38" spans="1:19" ht="18.75" x14ac:dyDescent="0.45">
      <c r="A38" s="22" t="s">
        <v>47</v>
      </c>
      <c r="C38" s="15" t="s">
        <v>178</v>
      </c>
      <c r="E38" s="13">
        <v>2536000</v>
      </c>
      <c r="G38" s="13">
        <v>550</v>
      </c>
      <c r="N38" s="15"/>
      <c r="O38" s="13">
        <v>1394800000</v>
      </c>
      <c r="Q38" s="13">
        <v>0</v>
      </c>
      <c r="S38" s="13">
        <v>1394800000</v>
      </c>
    </row>
    <row r="39" spans="1:19" ht="18.75" x14ac:dyDescent="0.45">
      <c r="A39" s="22" t="s">
        <v>179</v>
      </c>
      <c r="C39" s="15" t="s">
        <v>174</v>
      </c>
      <c r="E39" s="13">
        <v>633663</v>
      </c>
      <c r="G39" s="13">
        <v>750</v>
      </c>
      <c r="N39" s="15"/>
      <c r="O39" s="13">
        <v>475247250</v>
      </c>
      <c r="Q39" s="13">
        <v>0</v>
      </c>
      <c r="S39" s="13">
        <v>475247250</v>
      </c>
    </row>
    <row r="40" spans="1:19" ht="18.75" x14ac:dyDescent="0.45">
      <c r="A40" s="22" t="s">
        <v>180</v>
      </c>
      <c r="C40" s="15" t="s">
        <v>181</v>
      </c>
      <c r="E40" s="13">
        <v>600000</v>
      </c>
      <c r="G40" s="13">
        <v>1256</v>
      </c>
      <c r="N40" s="15"/>
      <c r="O40" s="13">
        <v>753600000</v>
      </c>
      <c r="Q40" s="13">
        <v>0</v>
      </c>
      <c r="S40" s="13">
        <v>753600000</v>
      </c>
    </row>
    <row r="41" spans="1:19" ht="18.75" x14ac:dyDescent="0.45">
      <c r="A41" s="22" t="s">
        <v>182</v>
      </c>
      <c r="C41" s="15" t="s">
        <v>183</v>
      </c>
      <c r="E41" s="13">
        <v>394653</v>
      </c>
      <c r="G41" s="13">
        <v>550</v>
      </c>
      <c r="N41" s="15"/>
      <c r="O41" s="13">
        <v>217059150</v>
      </c>
      <c r="Q41" s="13">
        <v>0</v>
      </c>
      <c r="S41" s="13">
        <v>217059150</v>
      </c>
    </row>
    <row r="42" spans="1:19" ht="18.75" x14ac:dyDescent="0.45">
      <c r="A42" s="22" t="s">
        <v>49</v>
      </c>
      <c r="C42" s="15" t="s">
        <v>150</v>
      </c>
      <c r="E42" s="13">
        <v>2856444</v>
      </c>
      <c r="G42" s="13">
        <v>690</v>
      </c>
      <c r="N42" s="15"/>
      <c r="O42" s="13">
        <v>1970946360</v>
      </c>
      <c r="Q42" s="13">
        <v>0</v>
      </c>
      <c r="S42" s="13">
        <v>1970946360</v>
      </c>
    </row>
    <row r="43" spans="1:19" ht="18.75" x14ac:dyDescent="0.45">
      <c r="A43" s="22" t="s">
        <v>50</v>
      </c>
      <c r="C43" s="15" t="s">
        <v>147</v>
      </c>
      <c r="E43" s="13">
        <v>34769288</v>
      </c>
      <c r="G43" s="13">
        <v>500</v>
      </c>
      <c r="N43" s="15"/>
      <c r="O43" s="13">
        <v>17384644000</v>
      </c>
      <c r="Q43" s="13">
        <v>0</v>
      </c>
      <c r="S43" s="13">
        <v>17384644000</v>
      </c>
    </row>
    <row r="44" spans="1:19" ht="18.75" x14ac:dyDescent="0.45">
      <c r="A44" s="22" t="s">
        <v>51</v>
      </c>
      <c r="C44" s="15" t="s">
        <v>160</v>
      </c>
      <c r="E44" s="13">
        <v>164000</v>
      </c>
      <c r="G44" s="13">
        <v>6200</v>
      </c>
      <c r="N44" s="15"/>
      <c r="O44" s="13">
        <v>1016800000</v>
      </c>
      <c r="Q44" s="13">
        <v>0</v>
      </c>
      <c r="S44" s="13">
        <v>1016800000</v>
      </c>
    </row>
    <row r="45" spans="1:19" ht="18.75" x14ac:dyDescent="0.45">
      <c r="A45" s="22" t="s">
        <v>53</v>
      </c>
      <c r="C45" s="15" t="s">
        <v>184</v>
      </c>
      <c r="E45" s="13">
        <v>9812137</v>
      </c>
      <c r="G45" s="13">
        <v>300</v>
      </c>
      <c r="N45" s="15"/>
      <c r="O45" s="13">
        <v>2943641100</v>
      </c>
      <c r="Q45" s="13">
        <v>-311849302</v>
      </c>
      <c r="S45" s="13">
        <v>2631791798</v>
      </c>
    </row>
    <row r="46" spans="1:19" ht="18.75" x14ac:dyDescent="0.45">
      <c r="A46" s="22" t="s">
        <v>185</v>
      </c>
      <c r="C46" s="15" t="s">
        <v>178</v>
      </c>
      <c r="E46" s="13">
        <v>1300000</v>
      </c>
      <c r="G46" s="13">
        <v>11</v>
      </c>
      <c r="N46" s="15"/>
      <c r="O46" s="13">
        <v>14300000</v>
      </c>
      <c r="Q46" s="13">
        <v>0</v>
      </c>
      <c r="S46" s="13">
        <v>14300000</v>
      </c>
    </row>
    <row r="47" spans="1:19" ht="18.75" x14ac:dyDescent="0.45">
      <c r="A47" s="22" t="s">
        <v>57</v>
      </c>
      <c r="C47" s="15" t="s">
        <v>160</v>
      </c>
      <c r="E47" s="13">
        <v>28265468</v>
      </c>
      <c r="G47" s="13">
        <v>480</v>
      </c>
      <c r="N47" s="15"/>
      <c r="O47" s="13">
        <v>13567424640</v>
      </c>
      <c r="Q47" s="13">
        <v>0</v>
      </c>
      <c r="S47" s="13">
        <v>13567424640</v>
      </c>
    </row>
    <row r="48" spans="1:19" ht="18.75" x14ac:dyDescent="0.45">
      <c r="A48" s="22" t="s">
        <v>58</v>
      </c>
      <c r="C48" s="15" t="s">
        <v>186</v>
      </c>
      <c r="E48" s="13">
        <v>7541555</v>
      </c>
      <c r="G48" s="13">
        <v>350</v>
      </c>
      <c r="N48" s="15"/>
      <c r="O48" s="13">
        <v>2639544250</v>
      </c>
      <c r="Q48" s="13">
        <v>0</v>
      </c>
      <c r="S48" s="13">
        <v>2639544250</v>
      </c>
    </row>
    <row r="49" spans="1:19" ht="18.75" x14ac:dyDescent="0.45">
      <c r="A49" s="22" t="s">
        <v>59</v>
      </c>
      <c r="C49" s="15" t="s">
        <v>187</v>
      </c>
      <c r="E49" s="13">
        <v>20042105</v>
      </c>
      <c r="G49" s="13">
        <v>900</v>
      </c>
      <c r="N49" s="15"/>
      <c r="O49" s="13">
        <v>18037894500</v>
      </c>
      <c r="Q49" s="13">
        <v>0</v>
      </c>
      <c r="S49" s="13">
        <v>18037894500</v>
      </c>
    </row>
    <row r="50" spans="1:19" ht="18.75" x14ac:dyDescent="0.45">
      <c r="A50" s="22" t="s">
        <v>60</v>
      </c>
      <c r="C50" s="15" t="s">
        <v>174</v>
      </c>
      <c r="E50" s="13">
        <v>5650000</v>
      </c>
      <c r="G50" s="13">
        <v>2000</v>
      </c>
      <c r="N50" s="15"/>
      <c r="O50" s="13">
        <v>11300000000</v>
      </c>
      <c r="Q50" s="13">
        <v>0</v>
      </c>
      <c r="S50" s="13">
        <v>11300000000</v>
      </c>
    </row>
    <row r="51" spans="1:19" ht="18.75" x14ac:dyDescent="0.45">
      <c r="A51" s="22" t="s">
        <v>61</v>
      </c>
      <c r="C51" s="15" t="s">
        <v>166</v>
      </c>
      <c r="E51" s="13">
        <v>10800000</v>
      </c>
      <c r="G51" s="13">
        <v>600</v>
      </c>
      <c r="N51" s="15"/>
      <c r="O51" s="13">
        <v>6480000000</v>
      </c>
      <c r="Q51" s="13">
        <v>0</v>
      </c>
      <c r="S51" s="13">
        <v>6480000000</v>
      </c>
    </row>
    <row r="52" spans="1:19" ht="18.75" x14ac:dyDescent="0.45">
      <c r="A52" s="22" t="s">
        <v>188</v>
      </c>
      <c r="C52" s="15" t="s">
        <v>189</v>
      </c>
      <c r="E52" s="13">
        <v>1200000</v>
      </c>
      <c r="G52" s="13">
        <v>11</v>
      </c>
      <c r="N52" s="15"/>
      <c r="O52" s="13">
        <v>13200000</v>
      </c>
      <c r="Q52" s="13">
        <v>0</v>
      </c>
      <c r="S52" s="13">
        <v>13200000</v>
      </c>
    </row>
    <row r="53" spans="1:19" ht="18.75" x14ac:dyDescent="0.45">
      <c r="A53" s="22" t="s">
        <v>62</v>
      </c>
      <c r="C53" s="15" t="s">
        <v>147</v>
      </c>
      <c r="E53" s="13">
        <v>3725173</v>
      </c>
      <c r="G53" s="13">
        <v>180</v>
      </c>
      <c r="N53" s="15"/>
      <c r="O53" s="13">
        <v>670531140</v>
      </c>
      <c r="Q53" s="13">
        <v>0</v>
      </c>
      <c r="S53" s="13">
        <v>670531140</v>
      </c>
    </row>
    <row r="54" spans="1:19" ht="18.75" x14ac:dyDescent="0.45">
      <c r="A54" s="22" t="s">
        <v>63</v>
      </c>
      <c r="C54" s="15" t="s">
        <v>148</v>
      </c>
      <c r="E54" s="13">
        <v>447572</v>
      </c>
      <c r="G54" s="13">
        <v>7569</v>
      </c>
      <c r="N54" s="15"/>
      <c r="O54" s="13">
        <v>3387672468</v>
      </c>
      <c r="Q54" s="13">
        <v>-92534691</v>
      </c>
      <c r="S54" s="13">
        <v>3295137777</v>
      </c>
    </row>
    <row r="55" spans="1:19" ht="18.75" x14ac:dyDescent="0.45">
      <c r="A55" s="22" t="s">
        <v>190</v>
      </c>
      <c r="C55" s="15" t="s">
        <v>173</v>
      </c>
      <c r="E55" s="13">
        <v>276932</v>
      </c>
      <c r="G55" s="13">
        <v>500</v>
      </c>
      <c r="N55" s="15"/>
      <c r="O55" s="13">
        <v>138466000</v>
      </c>
      <c r="Q55" s="13">
        <v>0</v>
      </c>
      <c r="S55" s="13">
        <v>138466000</v>
      </c>
    </row>
    <row r="56" spans="1:19" ht="18.75" x14ac:dyDescent="0.45">
      <c r="A56" s="22" t="s">
        <v>65</v>
      </c>
      <c r="C56" s="15" t="s">
        <v>191</v>
      </c>
      <c r="E56" s="13">
        <v>1897609</v>
      </c>
      <c r="G56" s="13">
        <v>1300</v>
      </c>
      <c r="N56" s="15"/>
      <c r="O56" s="13">
        <v>2466891700</v>
      </c>
      <c r="Q56" s="13">
        <v>0</v>
      </c>
      <c r="S56" s="13">
        <v>2466891700</v>
      </c>
    </row>
    <row r="57" spans="1:19" ht="18.75" x14ac:dyDescent="0.45">
      <c r="A57" s="22" t="s">
        <v>192</v>
      </c>
      <c r="C57" s="15" t="s">
        <v>161</v>
      </c>
      <c r="E57" s="13">
        <v>125000</v>
      </c>
      <c r="G57" s="13">
        <v>4500</v>
      </c>
      <c r="N57" s="15"/>
      <c r="O57" s="13">
        <v>562500000</v>
      </c>
      <c r="Q57" s="13">
        <v>0</v>
      </c>
      <c r="S57" s="13">
        <v>562500000</v>
      </c>
    </row>
    <row r="58" spans="1:19" ht="18.75" x14ac:dyDescent="0.45">
      <c r="A58" s="22" t="s">
        <v>66</v>
      </c>
      <c r="C58" s="15" t="s">
        <v>193</v>
      </c>
      <c r="E58" s="13">
        <v>1099665</v>
      </c>
      <c r="G58" s="13">
        <v>13200</v>
      </c>
      <c r="N58" s="15"/>
      <c r="O58" s="13">
        <v>14515578000</v>
      </c>
      <c r="Q58" s="13">
        <v>0</v>
      </c>
      <c r="S58" s="13">
        <v>14515578000</v>
      </c>
    </row>
    <row r="59" spans="1:19" ht="18.75" x14ac:dyDescent="0.45">
      <c r="A59" s="22" t="s">
        <v>67</v>
      </c>
      <c r="C59" s="15" t="s">
        <v>194</v>
      </c>
      <c r="E59" s="13">
        <v>787221</v>
      </c>
      <c r="G59" s="13">
        <v>27500</v>
      </c>
      <c r="I59" s="13">
        <v>21648577500</v>
      </c>
      <c r="K59" s="13">
        <v>0</v>
      </c>
      <c r="M59" s="13">
        <v>21648577500</v>
      </c>
      <c r="O59" s="13">
        <v>21648577500</v>
      </c>
      <c r="Q59" s="13">
        <v>0</v>
      </c>
      <c r="S59" s="13">
        <v>21648577500</v>
      </c>
    </row>
    <row r="60" spans="1:19" ht="18.75" x14ac:dyDescent="0.45">
      <c r="A60" s="22" t="s">
        <v>68</v>
      </c>
      <c r="C60" s="15" t="s">
        <v>195</v>
      </c>
      <c r="E60" s="13">
        <v>914746</v>
      </c>
      <c r="G60" s="13">
        <v>2740</v>
      </c>
      <c r="N60" s="15"/>
      <c r="O60" s="13">
        <v>2506404040</v>
      </c>
      <c r="Q60" s="13">
        <v>0</v>
      </c>
      <c r="S60" s="13">
        <v>2506404040</v>
      </c>
    </row>
    <row r="61" spans="1:19" ht="18.75" x14ac:dyDescent="0.45">
      <c r="A61" s="22" t="s">
        <v>69</v>
      </c>
      <c r="C61" s="15" t="s">
        <v>196</v>
      </c>
      <c r="E61" s="13">
        <v>3314899</v>
      </c>
      <c r="G61" s="13">
        <v>1200</v>
      </c>
      <c r="N61" s="15"/>
      <c r="O61" s="13">
        <v>3977878800</v>
      </c>
      <c r="Q61" s="13">
        <v>0</v>
      </c>
      <c r="S61" s="13">
        <v>3977878800</v>
      </c>
    </row>
    <row r="62" spans="1:19" ht="37.5" x14ac:dyDescent="0.45">
      <c r="A62" s="22" t="s">
        <v>70</v>
      </c>
      <c r="C62" s="15" t="s">
        <v>186</v>
      </c>
      <c r="E62" s="13">
        <v>8502170</v>
      </c>
      <c r="G62" s="13">
        <v>50</v>
      </c>
      <c r="N62" s="15"/>
      <c r="O62" s="13">
        <v>425108500</v>
      </c>
      <c r="Q62" s="13">
        <v>0</v>
      </c>
      <c r="S62" s="13">
        <v>425108500</v>
      </c>
    </row>
    <row r="63" spans="1:19" ht="37.5" x14ac:dyDescent="0.45">
      <c r="A63" s="22" t="s">
        <v>197</v>
      </c>
      <c r="C63" s="15" t="s">
        <v>198</v>
      </c>
      <c r="E63" s="13">
        <v>1367223</v>
      </c>
      <c r="G63" s="13">
        <v>700</v>
      </c>
      <c r="N63" s="15"/>
      <c r="O63" s="13">
        <v>957056100</v>
      </c>
      <c r="Q63" s="13">
        <v>0</v>
      </c>
      <c r="S63" s="13">
        <v>957056100</v>
      </c>
    </row>
    <row r="64" spans="1:19" ht="18.75" x14ac:dyDescent="0.45">
      <c r="A64" s="22" t="s">
        <v>72</v>
      </c>
      <c r="C64" s="15" t="s">
        <v>173</v>
      </c>
      <c r="E64" s="13">
        <v>4679563</v>
      </c>
      <c r="G64" s="13">
        <v>2200</v>
      </c>
      <c r="N64" s="15"/>
      <c r="O64" s="13">
        <v>10295038600</v>
      </c>
      <c r="Q64" s="13">
        <v>0</v>
      </c>
      <c r="S64" s="13">
        <v>10295038600</v>
      </c>
    </row>
    <row r="65" spans="1:19" ht="18.75" x14ac:dyDescent="0.45">
      <c r="A65" s="16" t="s">
        <v>73</v>
      </c>
      <c r="I65" s="16">
        <f>SUM(I9:$I$64)</f>
        <v>21648577500</v>
      </c>
      <c r="K65" s="16">
        <f>SUM(K9:$K$64)</f>
        <v>0</v>
      </c>
      <c r="M65" s="16">
        <f>SUM(M9:$M$64)</f>
        <v>21648577500</v>
      </c>
      <c r="O65" s="16">
        <f>SUM(O9:$O$64)</f>
        <v>194825831687</v>
      </c>
      <c r="Q65" s="16">
        <f>SUM(Q9:$Q$64)</f>
        <v>-686776368</v>
      </c>
      <c r="S65" s="16">
        <f>SUM(S9:$S$64)</f>
        <v>194139055319</v>
      </c>
    </row>
    <row r="66" spans="1:19" ht="18.75" x14ac:dyDescent="0.45">
      <c r="I66" s="18"/>
      <c r="K66" s="18"/>
      <c r="M66" s="18"/>
      <c r="O66" s="18"/>
      <c r="Q66" s="18"/>
      <c r="S66" s="18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Pouria Yasini</cp:lastModifiedBy>
  <dcterms:created xsi:type="dcterms:W3CDTF">2024-01-28T08:49:04Z</dcterms:created>
  <dcterms:modified xsi:type="dcterms:W3CDTF">2024-01-28T08:53:13Z</dcterms:modified>
</cp:coreProperties>
</file>