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DB281EE6-90B9-4465-867A-D6CE59B7DDCE}" xr6:coauthVersionLast="45" xr6:coauthVersionMax="45" xr10:uidLastSave="{00000000-0000-0000-0000-000000000000}"/>
  <bookViews>
    <workbookView xWindow="-120" yWindow="-120" windowWidth="29040" windowHeight="15840" activeTab="1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K10" i="15"/>
  <c r="I10" i="15"/>
  <c r="E10" i="15"/>
  <c r="K9" i="15"/>
  <c r="G9" i="15"/>
  <c r="G10" i="15" s="1"/>
  <c r="Q9" i="14"/>
  <c r="O9" i="14"/>
  <c r="M9" i="14"/>
  <c r="K9" i="14"/>
  <c r="I9" i="14"/>
  <c r="G9" i="14"/>
  <c r="E9" i="14"/>
  <c r="C9" i="14"/>
  <c r="U113" i="13"/>
  <c r="S113" i="13"/>
  <c r="Q113" i="13"/>
  <c r="O113" i="13"/>
  <c r="M113" i="13"/>
  <c r="K113" i="13"/>
  <c r="I113" i="13"/>
  <c r="G113" i="13"/>
  <c r="E113" i="13"/>
  <c r="C113" i="13"/>
  <c r="Q68" i="12"/>
  <c r="O68" i="12"/>
  <c r="M68" i="12"/>
  <c r="K68" i="12"/>
  <c r="I68" i="12"/>
  <c r="G68" i="12"/>
  <c r="E68" i="12"/>
  <c r="C68" i="12"/>
  <c r="Q79" i="11"/>
  <c r="O79" i="11"/>
  <c r="M79" i="11"/>
  <c r="K79" i="11"/>
  <c r="I79" i="11"/>
  <c r="G79" i="11"/>
  <c r="E79" i="11"/>
  <c r="C79" i="11"/>
  <c r="S10" i="10"/>
  <c r="Q10" i="10"/>
  <c r="O10" i="10"/>
  <c r="M10" i="10"/>
  <c r="K10" i="10"/>
  <c r="I10" i="10"/>
  <c r="S67" i="9"/>
  <c r="Q67" i="9"/>
  <c r="O67" i="9"/>
  <c r="M67" i="9"/>
  <c r="K67" i="9"/>
  <c r="I67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68" i="2"/>
  <c r="U68" i="2"/>
  <c r="S68" i="2"/>
  <c r="Q68" i="2"/>
  <c r="O68" i="2"/>
  <c r="M68" i="2"/>
  <c r="L68" i="2"/>
  <c r="J68" i="2"/>
  <c r="I68" i="2"/>
  <c r="G68" i="2"/>
  <c r="E68" i="2"/>
  <c r="C68" i="2"/>
</calcChain>
</file>

<file path=xl/sharedStrings.xml><?xml version="1.0" encoding="utf-8"?>
<sst xmlns="http://schemas.openxmlformats.org/spreadsheetml/2006/main" count="709" uniqueCount="276">
  <si>
    <t>‫صندوق سرمايه ‌گذاري مشترك بورسيران</t>
  </si>
  <si>
    <t>‫صورت وضعیت پورتفوی</t>
  </si>
  <si>
    <t>‫برای ماه منتهی به 1402/11/30</t>
  </si>
  <si>
    <t>‫1- سرمایه گذاری ها</t>
  </si>
  <si>
    <t>‫1-1- سرمایه گذاری در سهام و حق تقدم سهام</t>
  </si>
  <si>
    <t>‫1402/10/30</t>
  </si>
  <si>
    <t>‫تغییرات طی دوره</t>
  </si>
  <si>
    <t>‫1402/11/30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</si>
  <si>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</si>
  <si>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</si>
  <si>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</si>
  <si>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</si>
  <si>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</si>
  <si>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</si>
  <si>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</si>
  <si>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</si>
  <si>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</si>
  <si>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</si>
  <si>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‫انتقال داده هاي آسياتك</t>
  </si>
  <si>
    <t>‫ايران تاير</t>
  </si>
  <si>
    <t>‫ايران خودرو</t>
  </si>
  <si>
    <t>‫ايران خودرو ديزل</t>
  </si>
  <si>
    <t>‫بانك خاورميانه</t>
  </si>
  <si>
    <t>‫بانك ملت</t>
  </si>
  <si>
    <t>‫بیمه کوثر</t>
  </si>
  <si>
    <t>‫حمل و نقل بین المللی خلیج فارس</t>
  </si>
  <si>
    <t>‫دارويي‌ رازك‌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</si>
  <si>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</si>
  <si>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</si>
  <si>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</si>
  <si>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</si>
  <si>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</si>
  <si>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</si>
  <si>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سپه</t>
  </si>
  <si>
    <t>‫سرمايه گذاري غدير</t>
  </si>
  <si>
    <t>‫سرمايه گذاري ملي ايران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</si>
  <si>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</si>
  <si>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</si>
  <si>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</si>
  <si>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</si>
  <si>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</si>
  <si>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</si>
  <si>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</si>
  <si>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</si>
  <si>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ماشين هاي اداري ايران</t>
  </si>
  <si>
    <t>‫صنايع پتروشيمي خليج فارس</t>
  </si>
  <si>
    <t>‫صنعتي بارز</t>
  </si>
  <si>
    <t>‫غلتك سازان سپاهان</t>
  </si>
  <si>
    <t>‫فولاد كاوه</t>
  </si>
  <si>
    <t>‫فولاد مباركه</t>
  </si>
  <si>
    <t>‫فولاد هرمزگان</t>
  </si>
  <si>
    <t>‫قند اصفهان</t>
  </si>
  <si>
    <t>‫قند قزوين</t>
  </si>
  <si>
    <t>‫قند مرودشت</t>
  </si>
  <si>
    <t>‫كربن</t>
  </si>
  <si>
    <t>‫كوير تاير</t>
  </si>
  <si>
    <t>‫ملي مس</t>
  </si>
  <si>
    <t>‫مپنا</t>
  </si>
  <si>
    <t>‫نشاسته و گلوكز آردينه</t>
  </si>
  <si>
    <t>‫نفت اصفهان</t>
  </si>
  <si>
    <t>‫نفت بندر عباس</t>
  </si>
  <si>
    <t>‫نفت تهران</t>
  </si>
  <si>
    <t>‫پارس توشه</t>
  </si>
  <si>
    <t>‫پارس دارو</t>
  </si>
  <si>
    <t>‫پارس فولاد سبزوار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</si>
  <si>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</si>
  <si>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</si>
  <si>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</si>
  <si>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</si>
  <si>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</si>
  <si>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‫پويا زركان آق دره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</si>
  <si>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</si>
  <si>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</si>
  <si>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</si>
  <si>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</si>
  <si>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</si>
  <si>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</si>
  <si>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</si>
  <si>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</si>
  <si>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</si>
  <si>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</si>
  <si>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</si>
  <si>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</si>
  <si>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</si>
  <si>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</si>
  <si>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</si>
  <si>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</si>
  <si>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</si>
  <si>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</si>
  <si>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</si>
  <si>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</si>
  <si>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</si>
  <si>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</si>
  <si>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</si>
  <si>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</si>
  <si>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</si>
  <si>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</si>
  <si>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</si>
  <si>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</si>
  <si>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</si>
  <si>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</si>
  <si>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</si>
  <si>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</si>
  <si>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</si>
  <si>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</si>
  <si>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</si>
  <si>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</si>
  <si>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</si>
  <si>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</si>
  <si>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</si>
  <si>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</si>
  <si>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</si>
  <si>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</si>
  <si>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</si>
  <si>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</si>
  <si>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</si>
  <si>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</si>
  <si>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</si>
  <si>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</si>
  <si>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</si>
  <si>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</si>
  <si>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</si>
  <si>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</si>
  <si>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</si>
  <si>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</si>
  <si>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</si>
  <si>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</si>
  <si>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</si>
  <si>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</si>
  <si>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</si>
  <si>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</si>
  <si>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</si>
  <si>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</si>
  <si>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</si>
  <si>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</si>
  <si>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</si>
  <si>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</si>
  <si>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</si>
  <si>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</si>
  <si>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</si>
  <si>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</si>
  <si>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</si>
  <si>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</si>
  <si>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</si>
  <si>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</si>
  <si>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</si>
  <si>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</si>
  <si>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</si>
  <si>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‫1402/04/29</t>
  </si>
  <si>
    <t>‫1402/04/14</t>
  </si>
  <si>
    <t>‫بانك صادرات</t>
  </si>
  <si>
    <t>‫1402/03/31</t>
  </si>
  <si>
    <t>‫بيمه آسيا</t>
  </si>
  <si>
    <t>‫1402/04/26</t>
  </si>
  <si>
    <t>‫تامين سرمايه بانك ملت</t>
  </si>
  <si>
    <t>‫1402/01/09</t>
  </si>
  <si>
    <t>‫تامين سرمايه كيميا</t>
  </si>
  <si>
    <t>‫1402/03/08</t>
  </si>
  <si>
    <t>‫داروسازي دانا</t>
  </si>
  <si>
    <t>‫1402/02/07</t>
  </si>
  <si>
    <t>‫داروسازي كاسپين</t>
  </si>
  <si>
    <t>‫ريل گردش ايرانيان</t>
  </si>
  <si>
    <t>‫1402/04/31</t>
  </si>
  <si>
    <t>‫1402/04/17</t>
  </si>
  <si>
    <t>‫1402/07/17</t>
  </si>
  <si>
    <t>‫سرمايه گذاري تامين اجتماعي</t>
  </si>
  <si>
    <t>‫1402/07/29</t>
  </si>
  <si>
    <t>‫1402/01/31</t>
  </si>
  <si>
    <t>‫سرمايه گذاري پتروشيـمي</t>
  </si>
  <si>
    <t>‫1402/05/11</t>
  </si>
  <si>
    <t>‫1402/04/04</t>
  </si>
  <si>
    <t>‫1402/09/18</t>
  </si>
  <si>
    <t>‫1402/04/12</t>
  </si>
  <si>
    <t>‫سيمرغ</t>
  </si>
  <si>
    <t>‫1402/01/30</t>
  </si>
  <si>
    <t>‫1402/07/27</t>
  </si>
  <si>
    <t>‫1402/04/25</t>
  </si>
  <si>
    <t>‫1402/04/28</t>
  </si>
  <si>
    <t>‫صنايع فروآلياژ ايران</t>
  </si>
  <si>
    <t>‫1402/04/22</t>
  </si>
  <si>
    <t>‫1402/07/30</t>
  </si>
  <si>
    <t>‫1402/04/15</t>
  </si>
  <si>
    <t>‫صنعتي سپاهان</t>
  </si>
  <si>
    <t>‫صنعتي مينو</t>
  </si>
  <si>
    <t>‫1402/03/23</t>
  </si>
  <si>
    <t>‫فولاد اميركبير</t>
  </si>
  <si>
    <t>‫1402/04/19</t>
  </si>
  <si>
    <t>‫1402/08/23</t>
  </si>
  <si>
    <t>‫مخابرات</t>
  </si>
  <si>
    <t>‫1402/06/13</t>
  </si>
  <si>
    <t>‫1402/04/30</t>
  </si>
  <si>
    <t>‫نيرو محركه</t>
  </si>
  <si>
    <t>‫1402/03/17</t>
  </si>
  <si>
    <t>‫1402/11/18</t>
  </si>
  <si>
    <t>‫پتروشيمي اروميه</t>
  </si>
  <si>
    <t>‫1402/03/22</t>
  </si>
  <si>
    <t>‫پتروشيمي شيراز</t>
  </si>
  <si>
    <t>‫1402/04/20</t>
  </si>
  <si>
    <t>‫1402/10/06</t>
  </si>
  <si>
    <t>‫1402/06/06</t>
  </si>
  <si>
    <t>‫1402/02/31</t>
  </si>
  <si>
    <t>‫1402/11/24</t>
  </si>
  <si>
    <t>‫گروه توسعه مالي مهرآيندگان</t>
  </si>
  <si>
    <t>‫1402/04/03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</si>
  <si>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</si>
  <si>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</si>
  <si>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</si>
  <si>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</si>
  <si>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</si>
  <si>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‫1402/11/01</t>
  </si>
  <si>
    <t>‫-</t>
  </si>
  <si>
    <t>‫سود(زیان) حاصل از فروش اوراق بهادار</t>
  </si>
  <si>
    <t>‫ارزش دفتری</t>
  </si>
  <si>
    <t>‫سود و زیان ناشی از فروش</t>
  </si>
  <si>
    <t>‫آذرآب</t>
  </si>
  <si>
    <t>‫اختيارخ شپنا-4350-1401/08/29</t>
  </si>
  <si>
    <t>‫اختيارخ شپنا-5350-1401/08/29</t>
  </si>
  <si>
    <t>‫اعتلاء البرز</t>
  </si>
  <si>
    <t>‫باما</t>
  </si>
  <si>
    <t>‫بانک رسالت</t>
  </si>
  <si>
    <t>‫بانک سامان- (نماد قدیمی حذف شده)</t>
  </si>
  <si>
    <t>‫بيمه پارسيان</t>
  </si>
  <si>
    <t>‫بين المللي توسعه ص. معادن غدير</t>
  </si>
  <si>
    <t>‫تامين سرمايه كيميا- (نماد قدیمی حذف شده)</t>
  </si>
  <si>
    <t>‫تجلي توسعه معادن و فلزات</t>
  </si>
  <si>
    <t>‫توسعه ساختمان</t>
  </si>
  <si>
    <t>‫توسعه و عمران اميد</t>
  </si>
  <si>
    <t>‫داروپخش</t>
  </si>
  <si>
    <t>‫سرمايه گذاري توسعه صنعت وتجارت</t>
  </si>
  <si>
    <t>‫سرمايه گذاري شفادارو</t>
  </si>
  <si>
    <t>‫سيمان اردبيل</t>
  </si>
  <si>
    <t>‫سيمان هرمزگان</t>
  </si>
  <si>
    <t>‫صنايع پتروشيمي تخت جمشيد</t>
  </si>
  <si>
    <t>‫قند نيشابور</t>
  </si>
  <si>
    <t>‫كشاورزي و دامپروري فجر اصفهان</t>
  </si>
  <si>
    <t>‫كشت و دامداري فكا</t>
  </si>
  <si>
    <t>‫كشت وصنعت شريف آباد</t>
  </si>
  <si>
    <t>‫كيمياي زنجان گستران - (نماد قدیمی حذف شده)</t>
  </si>
  <si>
    <t>‫ليزينگ صنعت</t>
  </si>
  <si>
    <t>‫محور خودرو</t>
  </si>
  <si>
    <t>‫نفت تبريز</t>
  </si>
  <si>
    <t>‫پتروشيمي بوعلي سينا</t>
  </si>
  <si>
    <t>‫پلاسكوكار</t>
  </si>
  <si>
    <t>‫گروه بهمن</t>
  </si>
  <si>
    <t>‫گوشت مرغ ماهان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</si>
  <si>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</si>
  <si>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</si>
  <si>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</si>
  <si>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</si>
  <si>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</si>
  <si>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</si>
  <si>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</si>
  <si>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</si>
  <si>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</si>
  <si>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‫بيمه كوثر</t>
  </si>
  <si>
    <t>‫حمل و نقل بين المللي خليج فارس</t>
  </si>
  <si>
    <t>‫دارو رازك</t>
  </si>
  <si>
    <t>‫شركت سرمايه گذاري خوارزمي</t>
  </si>
  <si>
    <t>‫پتروشيمي تامين</t>
  </si>
  <si>
    <t>‫پتروشيمي خليج فارس</t>
  </si>
  <si>
    <t>‫پتروشيمي پرديس</t>
  </si>
  <si>
    <t>‫گروه پتروشيمي س.ايرانيان</t>
  </si>
  <si>
    <t>‫بانك رسالت</t>
  </si>
  <si>
    <t>‫بانك سامان</t>
  </si>
  <si>
    <t>‫صنعت و معدن</t>
  </si>
  <si>
    <t>‫كيمياي زنجان گستران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</si>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</sst>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2"/>
      <name val="B Nazanin"/>
      <charset val="178"/>
    </font>
    <font>
      <sz val="12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37" fontId="4" fillId="0" borderId="5" xfId="0" applyNumberFormat="1" applyFont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46384</xdr:colOff>
      <xdr:row>16</xdr:row>
      <xdr:rowOff>114300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982416" y="2286000"/>
          <a:ext cx="1265584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zoomScaleNormal="100" workbookViewId="0">
      <selection activeCell="H9" sqref="H9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25" t="s">
        <v>0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39.950000000000003" customHeight="1" x14ac:dyDescent="0.45">
      <c r="A23" s="25" t="s">
        <v>1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39.950000000000003" customHeight="1" x14ac:dyDescent="0.45">
      <c r="A24" s="25" t="s">
        <v>2</v>
      </c>
      <c r="B24" s="26"/>
      <c r="C24" s="26"/>
      <c r="D24" s="26"/>
      <c r="E24" s="26"/>
      <c r="F24" s="26"/>
      <c r="G24" s="26"/>
      <c r="H24" s="26"/>
      <c r="I24" s="26"/>
      <c r="J24" s="2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H22" sqref="H22"/>
    </sheetView>
  </sheetViews>
  <sheetFormatPr defaultRowHeight="18.75" x14ac:dyDescent="0.25"/>
  <cols>
    <col min="1" max="1" width="21.28515625" style="10" customWidth="1"/>
    <col min="2" max="2" width="1.42578125" style="10" customWidth="1"/>
    <col min="3" max="3" width="11.42578125" style="10" customWidth="1"/>
    <col min="4" max="4" width="1.42578125" style="10" customWidth="1"/>
    <col min="5" max="5" width="11.42578125" style="10" customWidth="1"/>
    <col min="6" max="6" width="1.42578125" style="10" customWidth="1"/>
    <col min="7" max="7" width="11.42578125" style="10" customWidth="1"/>
    <col min="8" max="8" width="1.42578125" style="10" customWidth="1"/>
    <col min="9" max="9" width="18.42578125" style="11" customWidth="1"/>
    <col min="10" max="10" width="1.42578125" style="11" customWidth="1"/>
    <col min="11" max="11" width="14.140625" style="11" customWidth="1"/>
    <col min="12" max="12" width="1.42578125" style="11" customWidth="1"/>
    <col min="13" max="13" width="18.42578125" style="11" customWidth="1"/>
    <col min="14" max="14" width="1.42578125" style="11" customWidth="1"/>
    <col min="15" max="15" width="18.42578125" style="11" customWidth="1"/>
    <col min="16" max="16" width="1.42578125" style="11" customWidth="1"/>
    <col min="17" max="17" width="14.140625" style="11" customWidth="1"/>
    <col min="18" max="18" width="1.42578125" style="11" customWidth="1"/>
    <col min="19" max="19" width="18.42578125" style="11" customWidth="1"/>
    <col min="20" max="16384" width="9.140625" style="10"/>
  </cols>
  <sheetData>
    <row r="1" spans="1:19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25">
      <c r="A2" s="27" t="s">
        <v>125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21" x14ac:dyDescent="0.25">
      <c r="A5" s="29" t="s">
        <v>204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7" spans="1:19" ht="21" x14ac:dyDescent="0.25">
      <c r="I7" s="31" t="s">
        <v>141</v>
      </c>
      <c r="J7" s="32"/>
      <c r="K7" s="32"/>
      <c r="L7" s="32"/>
      <c r="M7" s="32"/>
      <c r="O7" s="31" t="s">
        <v>7</v>
      </c>
      <c r="P7" s="32"/>
      <c r="Q7" s="32"/>
      <c r="R7" s="32"/>
      <c r="S7" s="32"/>
    </row>
    <row r="8" spans="1:19" ht="42" x14ac:dyDescent="0.25">
      <c r="A8" s="20" t="s">
        <v>127</v>
      </c>
      <c r="C8" s="18" t="s">
        <v>205</v>
      </c>
      <c r="E8" s="18" t="s">
        <v>87</v>
      </c>
      <c r="G8" s="18" t="s">
        <v>104</v>
      </c>
      <c r="I8" s="21" t="s">
        <v>206</v>
      </c>
      <c r="K8" s="21" t="s">
        <v>146</v>
      </c>
      <c r="M8" s="21" t="s">
        <v>207</v>
      </c>
      <c r="O8" s="21" t="s">
        <v>206</v>
      </c>
      <c r="Q8" s="21" t="s">
        <v>146</v>
      </c>
      <c r="S8" s="21" t="s">
        <v>207</v>
      </c>
    </row>
    <row r="9" spans="1:19" ht="37.5" x14ac:dyDescent="0.25">
      <c r="A9" s="3" t="s">
        <v>208</v>
      </c>
      <c r="C9" s="6" t="s">
        <v>209</v>
      </c>
      <c r="E9" s="6" t="s">
        <v>210</v>
      </c>
      <c r="G9" s="6" t="s">
        <v>112</v>
      </c>
      <c r="I9" s="14">
        <v>494141</v>
      </c>
      <c r="K9" s="14">
        <v>0</v>
      </c>
      <c r="M9" s="14">
        <v>494141</v>
      </c>
      <c r="O9" s="14">
        <v>4179206</v>
      </c>
      <c r="Q9" s="14">
        <v>0</v>
      </c>
      <c r="S9" s="14">
        <v>4179206</v>
      </c>
    </row>
    <row r="10" spans="1:19" x14ac:dyDescent="0.25">
      <c r="A10" s="7" t="s">
        <v>74</v>
      </c>
      <c r="I10" s="15">
        <f>SUM(I9:$I$9)</f>
        <v>494141</v>
      </c>
      <c r="K10" s="15">
        <f>SUM(K9:$K$9)</f>
        <v>0</v>
      </c>
      <c r="M10" s="15">
        <f>SUM(M9:$M$9)</f>
        <v>494141</v>
      </c>
      <c r="O10" s="15">
        <f>SUM(O9:$O$9)</f>
        <v>4179206</v>
      </c>
      <c r="Q10" s="15">
        <f>SUM(Q9:$Q$9)</f>
        <v>0</v>
      </c>
      <c r="S10" s="15">
        <f>SUM(S9:$S$9)</f>
        <v>4179206</v>
      </c>
    </row>
    <row r="11" spans="1:19" x14ac:dyDescent="0.25">
      <c r="I11" s="16"/>
      <c r="K11" s="16"/>
      <c r="M11" s="16"/>
      <c r="O11" s="16"/>
      <c r="Q11" s="16"/>
      <c r="S11" s="16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2"/>
  <sheetViews>
    <sheetView rightToLeft="1" workbookViewId="0">
      <selection activeCell="G8" sqref="G8"/>
    </sheetView>
  </sheetViews>
  <sheetFormatPr defaultRowHeight="18.75" x14ac:dyDescent="0.25"/>
  <cols>
    <col min="1" max="1" width="21.28515625" style="10" customWidth="1"/>
    <col min="2" max="2" width="1.42578125" style="10" customWidth="1"/>
    <col min="3" max="3" width="12.7109375" style="11" customWidth="1"/>
    <col min="4" max="4" width="1.42578125" style="11" customWidth="1"/>
    <col min="5" max="5" width="17" style="11" customWidth="1"/>
    <col min="6" max="6" width="1.42578125" style="11" customWidth="1"/>
    <col min="7" max="7" width="17" style="11" customWidth="1"/>
    <col min="8" max="8" width="1.42578125" style="11" customWidth="1"/>
    <col min="9" max="9" width="17" style="11" customWidth="1"/>
    <col min="10" max="10" width="1.42578125" style="11" customWidth="1"/>
    <col min="11" max="11" width="12.7109375" style="11" customWidth="1"/>
    <col min="12" max="12" width="1.42578125" style="11" customWidth="1"/>
    <col min="13" max="13" width="17.7109375" style="11" bestFit="1" customWidth="1"/>
    <col min="14" max="14" width="1.42578125" style="11" customWidth="1"/>
    <col min="15" max="15" width="17.7109375" style="11" bestFit="1" customWidth="1"/>
    <col min="16" max="16" width="1.42578125" style="11" customWidth="1"/>
    <col min="17" max="17" width="17" style="11" customWidth="1"/>
    <col min="18" max="16384" width="9.140625" style="10"/>
  </cols>
  <sheetData>
    <row r="1" spans="1:17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25">
      <c r="A2" s="27" t="s">
        <v>125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21" x14ac:dyDescent="0.25">
      <c r="A5" s="29" t="s">
        <v>211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25">
      <c r="C7" s="31" t="s">
        <v>141</v>
      </c>
      <c r="D7" s="32"/>
      <c r="E7" s="32"/>
      <c r="F7" s="32"/>
      <c r="G7" s="32"/>
      <c r="H7" s="32"/>
      <c r="I7" s="32"/>
      <c r="K7" s="31" t="s">
        <v>7</v>
      </c>
      <c r="L7" s="32"/>
      <c r="M7" s="32"/>
      <c r="N7" s="32"/>
      <c r="O7" s="32"/>
      <c r="P7" s="32"/>
      <c r="Q7" s="32"/>
    </row>
    <row r="8" spans="1:17" ht="42" x14ac:dyDescent="0.25">
      <c r="A8" s="20" t="s">
        <v>127</v>
      </c>
      <c r="C8" s="21" t="s">
        <v>9</v>
      </c>
      <c r="E8" s="21" t="s">
        <v>11</v>
      </c>
      <c r="G8" s="21" t="s">
        <v>212</v>
      </c>
      <c r="I8" s="21" t="s">
        <v>213</v>
      </c>
      <c r="K8" s="21" t="s">
        <v>9</v>
      </c>
      <c r="M8" s="21" t="s">
        <v>11</v>
      </c>
      <c r="O8" s="21" t="s">
        <v>212</v>
      </c>
      <c r="Q8" s="21" t="s">
        <v>213</v>
      </c>
    </row>
    <row r="9" spans="1:17" x14ac:dyDescent="0.25">
      <c r="A9" s="3" t="s">
        <v>214</v>
      </c>
      <c r="J9" s="14"/>
      <c r="K9" s="14">
        <v>3000000</v>
      </c>
      <c r="M9" s="14">
        <v>6469798782</v>
      </c>
      <c r="O9" s="14">
        <v>5957361620</v>
      </c>
      <c r="Q9" s="14">
        <v>512437162</v>
      </c>
    </row>
    <row r="10" spans="1:17" ht="37.5" x14ac:dyDescent="0.25">
      <c r="A10" s="3" t="s">
        <v>215</v>
      </c>
      <c r="J10" s="14"/>
      <c r="K10" s="14">
        <v>50000</v>
      </c>
      <c r="M10" s="14">
        <v>50000</v>
      </c>
      <c r="O10" s="14">
        <v>50000</v>
      </c>
      <c r="Q10" s="14">
        <v>0</v>
      </c>
    </row>
    <row r="11" spans="1:17" ht="37.5" x14ac:dyDescent="0.25">
      <c r="A11" s="3" t="s">
        <v>216</v>
      </c>
      <c r="J11" s="14"/>
      <c r="K11" s="14">
        <v>60000</v>
      </c>
      <c r="M11" s="14">
        <v>60000</v>
      </c>
      <c r="O11" s="14">
        <v>60000</v>
      </c>
      <c r="Q11" s="14">
        <v>0</v>
      </c>
    </row>
    <row r="12" spans="1:17" x14ac:dyDescent="0.25">
      <c r="A12" s="3" t="s">
        <v>217</v>
      </c>
      <c r="J12" s="14"/>
      <c r="K12" s="14">
        <v>905000</v>
      </c>
      <c r="M12" s="14">
        <v>3481512093</v>
      </c>
      <c r="O12" s="14">
        <v>2907408684</v>
      </c>
      <c r="Q12" s="14">
        <v>574103409</v>
      </c>
    </row>
    <row r="13" spans="1:17" x14ac:dyDescent="0.25">
      <c r="A13" s="3" t="s">
        <v>17</v>
      </c>
      <c r="J13" s="14"/>
      <c r="K13" s="14">
        <v>727148</v>
      </c>
      <c r="M13" s="14">
        <v>4264646705</v>
      </c>
      <c r="O13" s="14">
        <v>3599989203</v>
      </c>
      <c r="Q13" s="14">
        <v>664657502</v>
      </c>
    </row>
    <row r="14" spans="1:17" x14ac:dyDescent="0.25">
      <c r="A14" s="3" t="s">
        <v>18</v>
      </c>
      <c r="J14" s="14"/>
      <c r="K14" s="14">
        <v>80000</v>
      </c>
      <c r="M14" s="14">
        <v>874107790</v>
      </c>
      <c r="O14" s="14">
        <v>1012722264</v>
      </c>
      <c r="Q14" s="14">
        <v>-138614474</v>
      </c>
    </row>
    <row r="15" spans="1:17" x14ac:dyDescent="0.25">
      <c r="A15" s="3" t="s">
        <v>20</v>
      </c>
      <c r="J15" s="14"/>
      <c r="K15" s="14">
        <v>2830000</v>
      </c>
      <c r="M15" s="14">
        <v>11617065833</v>
      </c>
      <c r="O15" s="14">
        <v>9525796051</v>
      </c>
      <c r="Q15" s="14">
        <v>2091269782</v>
      </c>
    </row>
    <row r="16" spans="1:17" x14ac:dyDescent="0.25">
      <c r="A16" s="3" t="s">
        <v>218</v>
      </c>
      <c r="J16" s="14"/>
      <c r="K16" s="14">
        <v>450000</v>
      </c>
      <c r="M16" s="14">
        <v>2299237691</v>
      </c>
      <c r="O16" s="14">
        <v>2051157192</v>
      </c>
      <c r="Q16" s="14">
        <v>248080499</v>
      </c>
    </row>
    <row r="17" spans="1:17" x14ac:dyDescent="0.25">
      <c r="A17" s="3" t="s">
        <v>22</v>
      </c>
      <c r="J17" s="14"/>
      <c r="K17" s="14">
        <v>11950000</v>
      </c>
      <c r="M17" s="14">
        <v>59626801282</v>
      </c>
      <c r="O17" s="14">
        <v>54286026082</v>
      </c>
      <c r="Q17" s="14">
        <v>5340775200</v>
      </c>
    </row>
    <row r="18" spans="1:17" x14ac:dyDescent="0.25">
      <c r="A18" s="3" t="s">
        <v>150</v>
      </c>
      <c r="J18" s="14"/>
      <c r="K18" s="14">
        <v>5655000</v>
      </c>
      <c r="M18" s="14">
        <v>11229410909</v>
      </c>
      <c r="O18" s="14">
        <v>13253651088</v>
      </c>
      <c r="Q18" s="14">
        <v>-2024240179</v>
      </c>
    </row>
    <row r="19" spans="1:17" x14ac:dyDescent="0.25">
      <c r="A19" s="3" t="s">
        <v>23</v>
      </c>
      <c r="C19" s="14">
        <v>15124806</v>
      </c>
      <c r="E19" s="14">
        <v>33979363026</v>
      </c>
      <c r="G19" s="14">
        <v>25114624839</v>
      </c>
      <c r="I19" s="14">
        <v>8864738187</v>
      </c>
      <c r="K19" s="14">
        <v>31424806</v>
      </c>
      <c r="M19" s="14">
        <v>113037203882</v>
      </c>
      <c r="O19" s="14">
        <v>79521027754</v>
      </c>
      <c r="Q19" s="14">
        <v>33516176128</v>
      </c>
    </row>
    <row r="20" spans="1:17" x14ac:dyDescent="0.25">
      <c r="A20" s="3" t="s">
        <v>219</v>
      </c>
      <c r="J20" s="14"/>
      <c r="K20" s="14">
        <v>38555</v>
      </c>
      <c r="M20" s="14">
        <v>535408604</v>
      </c>
      <c r="O20" s="14">
        <v>440638579</v>
      </c>
      <c r="Q20" s="14">
        <v>94770025</v>
      </c>
    </row>
    <row r="21" spans="1:17" ht="37.5" x14ac:dyDescent="0.25">
      <c r="A21" s="3" t="s">
        <v>220</v>
      </c>
      <c r="J21" s="14"/>
      <c r="K21" s="14">
        <v>1143856</v>
      </c>
      <c r="M21" s="14">
        <v>3682507564</v>
      </c>
      <c r="O21" s="14">
        <v>3218550642</v>
      </c>
      <c r="Q21" s="14">
        <v>463956922</v>
      </c>
    </row>
    <row r="22" spans="1:17" x14ac:dyDescent="0.25">
      <c r="A22" s="3" t="s">
        <v>152</v>
      </c>
      <c r="J22" s="14"/>
      <c r="K22" s="14">
        <v>8000000</v>
      </c>
      <c r="M22" s="14">
        <v>18954352968</v>
      </c>
      <c r="O22" s="14">
        <v>22296206934</v>
      </c>
      <c r="Q22" s="14">
        <v>-3341853966</v>
      </c>
    </row>
    <row r="23" spans="1:17" x14ac:dyDescent="0.25">
      <c r="A23" s="3" t="s">
        <v>221</v>
      </c>
      <c r="J23" s="14"/>
      <c r="K23" s="14">
        <v>2000000</v>
      </c>
      <c r="M23" s="14">
        <v>9847092889</v>
      </c>
      <c r="O23" s="14">
        <v>8223165925</v>
      </c>
      <c r="Q23" s="14">
        <v>1623926964</v>
      </c>
    </row>
    <row r="24" spans="1:17" ht="37.5" x14ac:dyDescent="0.25">
      <c r="A24" s="3" t="s">
        <v>222</v>
      </c>
      <c r="J24" s="14"/>
      <c r="K24" s="14">
        <v>1082861</v>
      </c>
      <c r="M24" s="14">
        <v>15397926671</v>
      </c>
      <c r="O24" s="14">
        <v>13451023202</v>
      </c>
      <c r="Q24" s="14">
        <v>1946903469</v>
      </c>
    </row>
    <row r="25" spans="1:17" x14ac:dyDescent="0.25">
      <c r="A25" s="3" t="s">
        <v>154</v>
      </c>
      <c r="J25" s="14"/>
      <c r="K25" s="14">
        <v>1755166</v>
      </c>
      <c r="M25" s="14">
        <v>5565175306</v>
      </c>
      <c r="O25" s="14">
        <v>4294998028</v>
      </c>
      <c r="Q25" s="14">
        <v>1270177278</v>
      </c>
    </row>
    <row r="26" spans="1:17" x14ac:dyDescent="0.25">
      <c r="A26" s="3" t="s">
        <v>156</v>
      </c>
      <c r="J26" s="14"/>
      <c r="K26" s="14">
        <v>70247</v>
      </c>
      <c r="M26" s="14">
        <v>126041408</v>
      </c>
      <c r="O26" s="14">
        <v>69556352</v>
      </c>
      <c r="Q26" s="14">
        <v>56485056</v>
      </c>
    </row>
    <row r="27" spans="1:17" ht="37.5" x14ac:dyDescent="0.25">
      <c r="A27" s="3" t="s">
        <v>223</v>
      </c>
      <c r="J27" s="14"/>
      <c r="K27" s="14">
        <v>70247</v>
      </c>
      <c r="M27" s="14">
        <v>70310779</v>
      </c>
      <c r="O27" s="14">
        <v>70310779</v>
      </c>
      <c r="Q27" s="14">
        <v>0</v>
      </c>
    </row>
    <row r="28" spans="1:17" x14ac:dyDescent="0.25">
      <c r="A28" s="3" t="s">
        <v>224</v>
      </c>
      <c r="J28" s="14"/>
      <c r="K28" s="14">
        <v>17480000</v>
      </c>
      <c r="M28" s="14">
        <v>29536533479</v>
      </c>
      <c r="O28" s="14">
        <v>29466652324</v>
      </c>
      <c r="Q28" s="14">
        <v>69881155</v>
      </c>
    </row>
    <row r="29" spans="1:17" x14ac:dyDescent="0.25">
      <c r="A29" s="3" t="s">
        <v>225</v>
      </c>
      <c r="J29" s="14"/>
      <c r="K29" s="14">
        <v>2000000</v>
      </c>
      <c r="M29" s="14">
        <v>7201693519</v>
      </c>
      <c r="O29" s="14">
        <v>6354599319</v>
      </c>
      <c r="Q29" s="14">
        <v>847094200</v>
      </c>
    </row>
    <row r="30" spans="1:17" x14ac:dyDescent="0.25">
      <c r="A30" s="3" t="s">
        <v>226</v>
      </c>
      <c r="J30" s="14"/>
      <c r="K30" s="14">
        <v>1600000</v>
      </c>
      <c r="M30" s="14">
        <v>4449416565</v>
      </c>
      <c r="O30" s="14">
        <v>5227839094</v>
      </c>
      <c r="Q30" s="14">
        <v>-778422529</v>
      </c>
    </row>
    <row r="31" spans="1:17" x14ac:dyDescent="0.25">
      <c r="A31" s="3" t="s">
        <v>158</v>
      </c>
      <c r="J31" s="14"/>
      <c r="K31" s="14">
        <v>141057</v>
      </c>
      <c r="M31" s="14">
        <v>6747243749</v>
      </c>
      <c r="O31" s="14">
        <v>5263620693</v>
      </c>
      <c r="Q31" s="14">
        <v>1483623056</v>
      </c>
    </row>
    <row r="32" spans="1:17" x14ac:dyDescent="0.25">
      <c r="A32" s="3" t="s">
        <v>160</v>
      </c>
      <c r="J32" s="14"/>
      <c r="K32" s="14">
        <v>8279</v>
      </c>
      <c r="M32" s="14">
        <v>148076697</v>
      </c>
      <c r="O32" s="14">
        <v>125110996</v>
      </c>
      <c r="Q32" s="14">
        <v>22965701</v>
      </c>
    </row>
    <row r="33" spans="1:17" x14ac:dyDescent="0.25">
      <c r="A33" s="3" t="s">
        <v>227</v>
      </c>
      <c r="J33" s="14"/>
      <c r="K33" s="14">
        <v>82000</v>
      </c>
      <c r="M33" s="14">
        <v>3341996100</v>
      </c>
      <c r="O33" s="14">
        <v>3242925463</v>
      </c>
      <c r="Q33" s="14">
        <v>99070637</v>
      </c>
    </row>
    <row r="34" spans="1:17" x14ac:dyDescent="0.25">
      <c r="A34" s="3" t="s">
        <v>161</v>
      </c>
      <c r="J34" s="14"/>
      <c r="K34" s="14">
        <v>2000000</v>
      </c>
      <c r="M34" s="14">
        <v>6797314006</v>
      </c>
      <c r="O34" s="14">
        <v>7679106306</v>
      </c>
      <c r="Q34" s="14">
        <v>-881792300</v>
      </c>
    </row>
    <row r="35" spans="1:17" x14ac:dyDescent="0.25">
      <c r="A35" s="3" t="s">
        <v>27</v>
      </c>
      <c r="J35" s="14"/>
      <c r="K35" s="14">
        <v>390000</v>
      </c>
      <c r="M35" s="14">
        <v>3159687346</v>
      </c>
      <c r="O35" s="14">
        <v>2979503666</v>
      </c>
      <c r="Q35" s="14">
        <v>180183680</v>
      </c>
    </row>
    <row r="36" spans="1:17" x14ac:dyDescent="0.25">
      <c r="A36" s="3" t="s">
        <v>28</v>
      </c>
      <c r="J36" s="14"/>
      <c r="K36" s="14">
        <v>1400000</v>
      </c>
      <c r="M36" s="14">
        <v>4146594323</v>
      </c>
      <c r="O36" s="14">
        <v>3680794243</v>
      </c>
      <c r="Q36" s="14">
        <v>465800080</v>
      </c>
    </row>
    <row r="37" spans="1:17" x14ac:dyDescent="0.25">
      <c r="A37" s="3" t="s">
        <v>29</v>
      </c>
      <c r="J37" s="14"/>
      <c r="K37" s="14">
        <v>1400000</v>
      </c>
      <c r="M37" s="14">
        <v>4556226903</v>
      </c>
      <c r="O37" s="14">
        <v>3821259419</v>
      </c>
      <c r="Q37" s="14">
        <v>734967484</v>
      </c>
    </row>
    <row r="38" spans="1:17" x14ac:dyDescent="0.25">
      <c r="A38" s="3" t="s">
        <v>32</v>
      </c>
      <c r="J38" s="14"/>
      <c r="K38" s="14">
        <v>500000</v>
      </c>
      <c r="M38" s="14">
        <v>2981071176</v>
      </c>
      <c r="O38" s="14">
        <v>3804007667</v>
      </c>
      <c r="Q38" s="14">
        <v>-822936491</v>
      </c>
    </row>
    <row r="39" spans="1:17" ht="37.5" x14ac:dyDescent="0.25">
      <c r="A39" s="3" t="s">
        <v>165</v>
      </c>
      <c r="J39" s="14"/>
      <c r="K39" s="14">
        <v>6600000</v>
      </c>
      <c r="M39" s="14">
        <v>8301805937</v>
      </c>
      <c r="O39" s="14">
        <v>9265013514</v>
      </c>
      <c r="Q39" s="14">
        <v>-963207577</v>
      </c>
    </row>
    <row r="40" spans="1:17" ht="37.5" x14ac:dyDescent="0.25">
      <c r="A40" s="3" t="s">
        <v>228</v>
      </c>
      <c r="J40" s="14"/>
      <c r="K40" s="14">
        <v>6350077</v>
      </c>
      <c r="M40" s="14">
        <v>14803700187</v>
      </c>
      <c r="O40" s="14">
        <v>13217706842</v>
      </c>
      <c r="Q40" s="14">
        <v>1585993345</v>
      </c>
    </row>
    <row r="41" spans="1:17" x14ac:dyDescent="0.25">
      <c r="A41" s="3" t="s">
        <v>229</v>
      </c>
      <c r="J41" s="14"/>
      <c r="K41" s="14">
        <v>830558</v>
      </c>
      <c r="M41" s="14">
        <v>16763510805</v>
      </c>
      <c r="O41" s="14">
        <v>14727727256</v>
      </c>
      <c r="Q41" s="14">
        <v>2035783549</v>
      </c>
    </row>
    <row r="42" spans="1:17" x14ac:dyDescent="0.25">
      <c r="A42" s="3" t="s">
        <v>168</v>
      </c>
      <c r="J42" s="14"/>
      <c r="K42" s="14">
        <v>344439</v>
      </c>
      <c r="M42" s="14">
        <v>9192273082</v>
      </c>
      <c r="O42" s="14">
        <v>6916030693</v>
      </c>
      <c r="Q42" s="14">
        <v>2276242389</v>
      </c>
    </row>
    <row r="43" spans="1:17" x14ac:dyDescent="0.25">
      <c r="A43" s="3" t="s">
        <v>230</v>
      </c>
      <c r="J43" s="14"/>
      <c r="K43" s="14">
        <v>162650</v>
      </c>
      <c r="M43" s="14">
        <v>7544915995</v>
      </c>
      <c r="O43" s="14">
        <v>7393838912</v>
      </c>
      <c r="Q43" s="14">
        <v>151077083</v>
      </c>
    </row>
    <row r="44" spans="1:17" x14ac:dyDescent="0.25">
      <c r="A44" s="3" t="s">
        <v>231</v>
      </c>
      <c r="J44" s="14"/>
      <c r="K44" s="14">
        <v>200000</v>
      </c>
      <c r="M44" s="14">
        <v>5251919942</v>
      </c>
      <c r="O44" s="14">
        <v>5343547441</v>
      </c>
      <c r="Q44" s="14">
        <v>-91627499</v>
      </c>
    </row>
    <row r="45" spans="1:17" x14ac:dyDescent="0.25">
      <c r="A45" s="3" t="s">
        <v>173</v>
      </c>
      <c r="J45" s="14"/>
      <c r="K45" s="14">
        <v>3778</v>
      </c>
      <c r="M45" s="14">
        <v>107919446</v>
      </c>
      <c r="O45" s="14">
        <v>125845417</v>
      </c>
      <c r="Q45" s="14">
        <v>-17925971</v>
      </c>
    </row>
    <row r="46" spans="1:17" ht="37.5" x14ac:dyDescent="0.25">
      <c r="A46" s="3" t="s">
        <v>41</v>
      </c>
      <c r="J46" s="14"/>
      <c r="K46" s="14">
        <v>3128297</v>
      </c>
      <c r="M46" s="14">
        <v>9628100902</v>
      </c>
      <c r="O46" s="14">
        <v>11253080096</v>
      </c>
      <c r="Q46" s="14">
        <v>-1624979194</v>
      </c>
    </row>
    <row r="47" spans="1:17" ht="37.5" x14ac:dyDescent="0.25">
      <c r="A47" s="3" t="s">
        <v>42</v>
      </c>
      <c r="J47" s="14"/>
      <c r="K47" s="14">
        <v>600000</v>
      </c>
      <c r="M47" s="14">
        <v>3507008420</v>
      </c>
      <c r="O47" s="14">
        <v>4268273279</v>
      </c>
      <c r="Q47" s="14">
        <v>-761264859</v>
      </c>
    </row>
    <row r="48" spans="1:17" ht="37.5" x14ac:dyDescent="0.25">
      <c r="A48" s="3" t="s">
        <v>43</v>
      </c>
      <c r="J48" s="14"/>
      <c r="K48" s="14">
        <v>149646</v>
      </c>
      <c r="M48" s="14">
        <v>629737604</v>
      </c>
      <c r="O48" s="14">
        <v>750441130</v>
      </c>
      <c r="Q48" s="14">
        <v>-120703526</v>
      </c>
    </row>
    <row r="49" spans="1:17" x14ac:dyDescent="0.25">
      <c r="A49" s="3" t="s">
        <v>178</v>
      </c>
      <c r="J49" s="14"/>
      <c r="K49" s="14">
        <v>225581</v>
      </c>
      <c r="M49" s="14">
        <v>9644753275</v>
      </c>
      <c r="O49" s="14">
        <v>13394591719</v>
      </c>
      <c r="Q49" s="14">
        <v>-3749838444</v>
      </c>
    </row>
    <row r="50" spans="1:17" ht="37.5" x14ac:dyDescent="0.25">
      <c r="A50" s="3" t="s">
        <v>232</v>
      </c>
      <c r="J50" s="14"/>
      <c r="K50" s="14">
        <v>270000</v>
      </c>
      <c r="M50" s="14">
        <v>2147771937</v>
      </c>
      <c r="O50" s="14">
        <v>2170224723</v>
      </c>
      <c r="Q50" s="14">
        <v>-22452786</v>
      </c>
    </row>
    <row r="51" spans="1:17" ht="37.5" x14ac:dyDescent="0.25">
      <c r="A51" s="3" t="s">
        <v>45</v>
      </c>
      <c r="C51" s="14">
        <v>2300000</v>
      </c>
      <c r="E51" s="14">
        <v>25478232504</v>
      </c>
      <c r="G51" s="14">
        <v>24996962614</v>
      </c>
      <c r="I51" s="14">
        <v>481269890</v>
      </c>
      <c r="K51" s="14">
        <v>10000000</v>
      </c>
      <c r="M51" s="14">
        <v>128845384978</v>
      </c>
      <c r="O51" s="14">
        <v>108574282658</v>
      </c>
      <c r="Q51" s="14">
        <v>20271102320</v>
      </c>
    </row>
    <row r="52" spans="1:17" x14ac:dyDescent="0.25">
      <c r="A52" s="3" t="s">
        <v>182</v>
      </c>
      <c r="J52" s="14"/>
      <c r="K52" s="14">
        <v>633663</v>
      </c>
      <c r="M52" s="14">
        <v>4680728256</v>
      </c>
      <c r="O52" s="14">
        <v>5478504684</v>
      </c>
      <c r="Q52" s="14">
        <v>-797776428</v>
      </c>
    </row>
    <row r="53" spans="1:17" x14ac:dyDescent="0.25">
      <c r="A53" s="3" t="s">
        <v>183</v>
      </c>
      <c r="J53" s="14"/>
      <c r="K53" s="14">
        <v>600000</v>
      </c>
      <c r="M53" s="14">
        <v>9094022729</v>
      </c>
      <c r="O53" s="14">
        <v>7394977519</v>
      </c>
      <c r="Q53" s="14">
        <v>1699045210</v>
      </c>
    </row>
    <row r="54" spans="1:17" x14ac:dyDescent="0.25">
      <c r="A54" s="3" t="s">
        <v>185</v>
      </c>
      <c r="J54" s="14"/>
      <c r="K54" s="14">
        <v>394653</v>
      </c>
      <c r="M54" s="14">
        <v>3212433646</v>
      </c>
      <c r="O54" s="14">
        <v>3049957786</v>
      </c>
      <c r="Q54" s="14">
        <v>162475860</v>
      </c>
    </row>
    <row r="55" spans="1:17" x14ac:dyDescent="0.25">
      <c r="A55" s="3" t="s">
        <v>49</v>
      </c>
      <c r="C55" s="14">
        <v>3800000</v>
      </c>
      <c r="E55" s="14">
        <v>22437696895</v>
      </c>
      <c r="G55" s="14">
        <v>22114523995</v>
      </c>
      <c r="I55" s="14">
        <v>323172900</v>
      </c>
      <c r="K55" s="14">
        <v>33538375</v>
      </c>
      <c r="M55" s="14">
        <v>207885811678</v>
      </c>
      <c r="O55" s="14">
        <v>195121338257</v>
      </c>
      <c r="Q55" s="14">
        <v>12764473421</v>
      </c>
    </row>
    <row r="56" spans="1:17" x14ac:dyDescent="0.25">
      <c r="A56" s="3" t="s">
        <v>53</v>
      </c>
      <c r="C56" s="14">
        <v>200000</v>
      </c>
      <c r="E56" s="14">
        <v>1143157506</v>
      </c>
      <c r="G56" s="14">
        <v>927458739</v>
      </c>
      <c r="I56" s="14">
        <v>215698767</v>
      </c>
      <c r="K56" s="14">
        <v>200000</v>
      </c>
      <c r="M56" s="14">
        <v>1143157506</v>
      </c>
      <c r="O56" s="14">
        <v>927458739</v>
      </c>
      <c r="Q56" s="14">
        <v>215698767</v>
      </c>
    </row>
    <row r="57" spans="1:17" x14ac:dyDescent="0.25">
      <c r="A57" s="3" t="s">
        <v>233</v>
      </c>
      <c r="J57" s="14"/>
      <c r="K57" s="14">
        <v>4264916</v>
      </c>
      <c r="M57" s="14">
        <v>11456646109</v>
      </c>
      <c r="O57" s="14">
        <v>11170445149</v>
      </c>
      <c r="Q57" s="14">
        <v>286200960</v>
      </c>
    </row>
    <row r="58" spans="1:17" ht="37.5" x14ac:dyDescent="0.25">
      <c r="A58" s="3" t="s">
        <v>234</v>
      </c>
      <c r="J58" s="14"/>
      <c r="K58" s="14">
        <v>100000</v>
      </c>
      <c r="M58" s="14">
        <v>2249041761</v>
      </c>
      <c r="O58" s="14">
        <v>2285221192</v>
      </c>
      <c r="Q58" s="14">
        <v>-36179431</v>
      </c>
    </row>
    <row r="59" spans="1:17" x14ac:dyDescent="0.25">
      <c r="A59" s="3" t="s">
        <v>235</v>
      </c>
      <c r="J59" s="14"/>
      <c r="K59" s="14">
        <v>700000</v>
      </c>
      <c r="M59" s="14">
        <v>12344360649</v>
      </c>
      <c r="O59" s="14">
        <v>8763216199</v>
      </c>
      <c r="Q59" s="14">
        <v>3581144450</v>
      </c>
    </row>
    <row r="60" spans="1:17" x14ac:dyDescent="0.25">
      <c r="A60" s="3" t="s">
        <v>236</v>
      </c>
      <c r="J60" s="14"/>
      <c r="K60" s="14">
        <v>700000</v>
      </c>
      <c r="M60" s="14">
        <v>3732777672</v>
      </c>
      <c r="O60" s="14">
        <v>3607398245</v>
      </c>
      <c r="Q60" s="14">
        <v>125379427</v>
      </c>
    </row>
    <row r="61" spans="1:17" ht="37.5" x14ac:dyDescent="0.25">
      <c r="A61" s="3" t="s">
        <v>237</v>
      </c>
      <c r="J61" s="14"/>
      <c r="K61" s="14">
        <v>1015000</v>
      </c>
      <c r="M61" s="14">
        <v>6139264777</v>
      </c>
      <c r="O61" s="14">
        <v>6139264777</v>
      </c>
      <c r="Q61" s="14">
        <v>0</v>
      </c>
    </row>
    <row r="62" spans="1:17" x14ac:dyDescent="0.25">
      <c r="A62" s="3" t="s">
        <v>238</v>
      </c>
      <c r="J62" s="14"/>
      <c r="K62" s="14">
        <v>450829</v>
      </c>
      <c r="M62" s="14">
        <v>2043796681</v>
      </c>
      <c r="O62" s="14">
        <v>2025041020</v>
      </c>
      <c r="Q62" s="14">
        <v>18755661</v>
      </c>
    </row>
    <row r="63" spans="1:17" x14ac:dyDescent="0.25">
      <c r="A63" s="3" t="s">
        <v>239</v>
      </c>
      <c r="J63" s="14"/>
      <c r="K63" s="14">
        <v>2753455</v>
      </c>
      <c r="M63" s="14">
        <v>15933796099</v>
      </c>
      <c r="O63" s="14">
        <v>11455070257</v>
      </c>
      <c r="Q63" s="14">
        <v>4478725842</v>
      </c>
    </row>
    <row r="64" spans="1:17" x14ac:dyDescent="0.25">
      <c r="A64" s="3" t="s">
        <v>188</v>
      </c>
      <c r="J64" s="14"/>
      <c r="K64" s="14">
        <v>1300000</v>
      </c>
      <c r="M64" s="14">
        <v>12865384106</v>
      </c>
      <c r="O64" s="14">
        <v>16970688382</v>
      </c>
      <c r="Q64" s="14">
        <v>-4105304276</v>
      </c>
    </row>
    <row r="65" spans="1:17" x14ac:dyDescent="0.25">
      <c r="A65" s="3" t="s">
        <v>56</v>
      </c>
      <c r="J65" s="14"/>
      <c r="K65" s="14">
        <v>46034532</v>
      </c>
      <c r="M65" s="14">
        <v>358065693474</v>
      </c>
      <c r="O65" s="14">
        <v>340603854689</v>
      </c>
      <c r="Q65" s="14">
        <v>17461838785</v>
      </c>
    </row>
    <row r="66" spans="1:17" x14ac:dyDescent="0.25">
      <c r="A66" s="3" t="s">
        <v>59</v>
      </c>
      <c r="C66" s="14">
        <v>400000</v>
      </c>
      <c r="E66" s="14">
        <v>3058773058</v>
      </c>
      <c r="G66" s="14">
        <v>3451943350</v>
      </c>
      <c r="I66" s="14">
        <v>-393170292</v>
      </c>
      <c r="K66" s="14">
        <v>400000</v>
      </c>
      <c r="M66" s="14">
        <v>3058773058</v>
      </c>
      <c r="O66" s="14">
        <v>3451943350</v>
      </c>
      <c r="Q66" s="14">
        <v>-393170292</v>
      </c>
    </row>
    <row r="67" spans="1:17" x14ac:dyDescent="0.25">
      <c r="A67" s="3" t="s">
        <v>240</v>
      </c>
      <c r="J67" s="14"/>
      <c r="K67" s="14">
        <v>88000</v>
      </c>
      <c r="M67" s="14">
        <v>1532089527</v>
      </c>
      <c r="O67" s="14">
        <v>1426317251</v>
      </c>
      <c r="Q67" s="14">
        <v>105772276</v>
      </c>
    </row>
    <row r="68" spans="1:17" x14ac:dyDescent="0.25">
      <c r="A68" s="3" t="s">
        <v>191</v>
      </c>
      <c r="J68" s="14"/>
      <c r="K68" s="14">
        <v>1200000</v>
      </c>
      <c r="M68" s="14">
        <v>8491317696</v>
      </c>
      <c r="O68" s="14">
        <v>8921492881</v>
      </c>
      <c r="Q68" s="14">
        <v>-430175185</v>
      </c>
    </row>
    <row r="69" spans="1:17" x14ac:dyDescent="0.25">
      <c r="A69" s="3" t="s">
        <v>194</v>
      </c>
      <c r="J69" s="14"/>
      <c r="K69" s="14">
        <v>876948</v>
      </c>
      <c r="M69" s="14">
        <v>12510454416</v>
      </c>
      <c r="O69" s="14">
        <v>8892862937</v>
      </c>
      <c r="Q69" s="14">
        <v>3617591479</v>
      </c>
    </row>
    <row r="70" spans="1:17" x14ac:dyDescent="0.25">
      <c r="A70" s="3" t="s">
        <v>241</v>
      </c>
      <c r="J70" s="14"/>
      <c r="K70" s="14">
        <v>180000</v>
      </c>
      <c r="M70" s="14">
        <v>9632015815</v>
      </c>
      <c r="O70" s="14">
        <v>8929785090</v>
      </c>
      <c r="Q70" s="14">
        <v>702230725</v>
      </c>
    </row>
    <row r="71" spans="1:17" x14ac:dyDescent="0.25">
      <c r="A71" s="3" t="s">
        <v>196</v>
      </c>
      <c r="J71" s="14"/>
      <c r="K71" s="14">
        <v>195000</v>
      </c>
      <c r="M71" s="14">
        <v>5482595791</v>
      </c>
      <c r="O71" s="14">
        <v>6214638553</v>
      </c>
      <c r="Q71" s="14">
        <v>-732042762</v>
      </c>
    </row>
    <row r="72" spans="1:17" x14ac:dyDescent="0.25">
      <c r="A72" s="3" t="s">
        <v>66</v>
      </c>
      <c r="C72" s="14">
        <v>180105</v>
      </c>
      <c r="E72" s="14">
        <v>26654766877</v>
      </c>
      <c r="G72" s="14">
        <v>23104052157</v>
      </c>
      <c r="I72" s="14">
        <v>3550714720</v>
      </c>
      <c r="K72" s="14">
        <v>1357105</v>
      </c>
      <c r="M72" s="14">
        <v>188915723025</v>
      </c>
      <c r="O72" s="14">
        <v>174162213494</v>
      </c>
      <c r="Q72" s="14">
        <v>14753509531</v>
      </c>
    </row>
    <row r="73" spans="1:17" x14ac:dyDescent="0.25">
      <c r="A73" s="3" t="s">
        <v>67</v>
      </c>
      <c r="C73" s="14">
        <v>165151</v>
      </c>
      <c r="E73" s="14">
        <v>23989794609</v>
      </c>
      <c r="G73" s="14">
        <v>27697717799</v>
      </c>
      <c r="I73" s="14">
        <v>-3707923190</v>
      </c>
      <c r="K73" s="14">
        <v>167151</v>
      </c>
      <c r="M73" s="14">
        <v>24282460283</v>
      </c>
      <c r="O73" s="14">
        <v>28033127912</v>
      </c>
      <c r="Q73" s="14">
        <v>-3750667629</v>
      </c>
    </row>
    <row r="74" spans="1:17" x14ac:dyDescent="0.25">
      <c r="A74" s="3" t="s">
        <v>242</v>
      </c>
      <c r="J74" s="14"/>
      <c r="K74" s="14">
        <v>700000</v>
      </c>
      <c r="M74" s="14">
        <v>4173966291</v>
      </c>
      <c r="O74" s="14">
        <v>7652961003</v>
      </c>
      <c r="Q74" s="14">
        <v>-3478994712</v>
      </c>
    </row>
    <row r="75" spans="1:17" x14ac:dyDescent="0.25">
      <c r="A75" s="3" t="s">
        <v>243</v>
      </c>
      <c r="J75" s="14"/>
      <c r="K75" s="14">
        <v>8250530</v>
      </c>
      <c r="M75" s="14">
        <v>22223056980</v>
      </c>
      <c r="O75" s="14">
        <v>16679932562</v>
      </c>
      <c r="Q75" s="14">
        <v>5543124418</v>
      </c>
    </row>
    <row r="76" spans="1:17" ht="37.5" x14ac:dyDescent="0.25">
      <c r="A76" s="3" t="s">
        <v>202</v>
      </c>
      <c r="J76" s="14"/>
      <c r="K76" s="14">
        <v>1367223</v>
      </c>
      <c r="M76" s="14">
        <v>10430302664</v>
      </c>
      <c r="O76" s="14">
        <v>9655048000</v>
      </c>
      <c r="Q76" s="14">
        <v>775254664</v>
      </c>
    </row>
    <row r="77" spans="1:17" x14ac:dyDescent="0.25">
      <c r="A77" s="3" t="s">
        <v>73</v>
      </c>
      <c r="J77" s="14"/>
      <c r="K77" s="14">
        <v>289515</v>
      </c>
      <c r="M77" s="14">
        <v>3149442775</v>
      </c>
      <c r="O77" s="14">
        <v>3348319588</v>
      </c>
      <c r="Q77" s="14">
        <v>-198876813</v>
      </c>
    </row>
    <row r="78" spans="1:17" x14ac:dyDescent="0.25">
      <c r="A78" s="3" t="s">
        <v>244</v>
      </c>
      <c r="J78" s="14"/>
      <c r="K78" s="14">
        <v>278677</v>
      </c>
      <c r="M78" s="14">
        <v>2790980199</v>
      </c>
      <c r="O78" s="14">
        <v>2055395540</v>
      </c>
      <c r="Q78" s="14">
        <v>735584659</v>
      </c>
    </row>
    <row r="79" spans="1:17" x14ac:dyDescent="0.25">
      <c r="A79" s="7" t="s">
        <v>74</v>
      </c>
      <c r="C79" s="15">
        <f>SUM(C9:$C$78)</f>
        <v>22170062</v>
      </c>
      <c r="E79" s="15">
        <f>SUM(E9:$E$78)</f>
        <v>136741784475</v>
      </c>
      <c r="G79" s="15">
        <f>SUM(G9:$G$78)</f>
        <v>127407283493</v>
      </c>
      <c r="I79" s="15">
        <f>SUM(I9:$I$78)</f>
        <v>9334500982</v>
      </c>
      <c r="K79" s="15">
        <f>SUM(K9:$K$78)</f>
        <v>235194820</v>
      </c>
      <c r="M79" s="15">
        <f>SUM(M9:$M$78)</f>
        <v>1504033461192</v>
      </c>
      <c r="O79" s="15">
        <f>SUM(O9:$O$78)</f>
        <v>1387642198305</v>
      </c>
      <c r="Q79" s="15">
        <f>SUM(Q9:$Q$78)</f>
        <v>116391262887</v>
      </c>
    </row>
    <row r="80" spans="1:17" x14ac:dyDescent="0.25">
      <c r="C80" s="16"/>
      <c r="E80" s="16"/>
      <c r="G80" s="16"/>
      <c r="I80" s="16"/>
      <c r="K80" s="16"/>
      <c r="M80" s="16"/>
      <c r="O80" s="16"/>
      <c r="Q80" s="16"/>
    </row>
    <row r="82" spans="1:17" x14ac:dyDescent="0.25">
      <c r="A82" s="42" t="s">
        <v>245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4"/>
    </row>
  </sheetData>
  <mergeCells count="7">
    <mergeCell ref="A82:Q8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1"/>
  <sheetViews>
    <sheetView rightToLeft="1" workbookViewId="0">
      <selection activeCell="G19" sqref="G19"/>
    </sheetView>
  </sheetViews>
  <sheetFormatPr defaultRowHeight="18.75" x14ac:dyDescent="0.25"/>
  <cols>
    <col min="1" max="1" width="21.28515625" style="10" customWidth="1"/>
    <col min="2" max="2" width="1.42578125" style="10" customWidth="1"/>
    <col min="3" max="3" width="14.140625" style="12" customWidth="1"/>
    <col min="4" max="4" width="1.42578125" style="12" customWidth="1"/>
    <col min="5" max="5" width="18.5703125" style="12" bestFit="1" customWidth="1"/>
    <col min="6" max="6" width="1.42578125" style="12" customWidth="1"/>
    <col min="7" max="7" width="18.42578125" style="12" bestFit="1" customWidth="1"/>
    <col min="8" max="8" width="1.42578125" style="12" customWidth="1"/>
    <col min="9" max="9" width="17" style="12" customWidth="1"/>
    <col min="10" max="10" width="1.42578125" style="12" customWidth="1"/>
    <col min="11" max="11" width="14.140625" style="12" customWidth="1"/>
    <col min="12" max="12" width="1.42578125" style="12" customWidth="1"/>
    <col min="13" max="13" width="18.5703125" style="12" bestFit="1" customWidth="1"/>
    <col min="14" max="14" width="1.42578125" style="12" customWidth="1"/>
    <col min="15" max="15" width="18.28515625" style="12" bestFit="1" customWidth="1"/>
    <col min="16" max="16" width="1.42578125" style="12" customWidth="1"/>
    <col min="17" max="17" width="17" style="12" customWidth="1"/>
    <col min="18" max="16384" width="9.140625" style="10"/>
  </cols>
  <sheetData>
    <row r="1" spans="1:17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25">
      <c r="A2" s="27" t="s">
        <v>125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21" x14ac:dyDescent="0.25">
      <c r="A5" s="29" t="s">
        <v>246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25">
      <c r="C7" s="31" t="s">
        <v>141</v>
      </c>
      <c r="D7" s="32"/>
      <c r="E7" s="32"/>
      <c r="F7" s="32"/>
      <c r="G7" s="32"/>
      <c r="H7" s="32"/>
      <c r="I7" s="32"/>
      <c r="K7" s="31" t="s">
        <v>7</v>
      </c>
      <c r="L7" s="32"/>
      <c r="M7" s="32"/>
      <c r="N7" s="32"/>
      <c r="O7" s="32"/>
      <c r="P7" s="32"/>
      <c r="Q7" s="32"/>
    </row>
    <row r="8" spans="1:17" ht="42" x14ac:dyDescent="0.25">
      <c r="A8" s="20" t="s">
        <v>127</v>
      </c>
      <c r="C8" s="21" t="s">
        <v>9</v>
      </c>
      <c r="E8" s="21" t="s">
        <v>11</v>
      </c>
      <c r="G8" s="21" t="s">
        <v>212</v>
      </c>
      <c r="I8" s="21" t="s">
        <v>247</v>
      </c>
      <c r="K8" s="21" t="s">
        <v>9</v>
      </c>
      <c r="M8" s="21" t="s">
        <v>11</v>
      </c>
      <c r="O8" s="21" t="s">
        <v>212</v>
      </c>
      <c r="Q8" s="21" t="s">
        <v>247</v>
      </c>
    </row>
    <row r="9" spans="1:17" x14ac:dyDescent="0.25">
      <c r="A9" s="3" t="s">
        <v>17</v>
      </c>
      <c r="C9" s="14">
        <v>10000000</v>
      </c>
      <c r="E9" s="14">
        <v>30815550000</v>
      </c>
      <c r="G9" s="14">
        <v>31710195000</v>
      </c>
      <c r="I9" s="14">
        <v>-894645000</v>
      </c>
      <c r="K9" s="14">
        <v>10000000</v>
      </c>
      <c r="M9" s="14">
        <v>30815550000</v>
      </c>
      <c r="O9" s="14">
        <v>24929695866</v>
      </c>
      <c r="Q9" s="14">
        <v>5885854134</v>
      </c>
    </row>
    <row r="10" spans="1:17" x14ac:dyDescent="0.25">
      <c r="A10" s="3" t="s">
        <v>18</v>
      </c>
      <c r="C10" s="14">
        <v>1062934</v>
      </c>
      <c r="E10" s="14">
        <v>9002313304</v>
      </c>
      <c r="G10" s="14">
        <v>9044581940</v>
      </c>
      <c r="I10" s="14">
        <v>-42268636</v>
      </c>
      <c r="K10" s="14">
        <v>1062934</v>
      </c>
      <c r="M10" s="14">
        <v>9002313304</v>
      </c>
      <c r="O10" s="14">
        <v>9016822996</v>
      </c>
      <c r="Q10" s="14">
        <v>-14509692</v>
      </c>
    </row>
    <row r="11" spans="1:17" x14ac:dyDescent="0.25">
      <c r="A11" s="3" t="s">
        <v>19</v>
      </c>
      <c r="C11" s="14">
        <v>3762777</v>
      </c>
      <c r="E11" s="14">
        <v>9145249826</v>
      </c>
      <c r="G11" s="14">
        <v>9294865365</v>
      </c>
      <c r="I11" s="14">
        <v>-149615539</v>
      </c>
      <c r="K11" s="14">
        <v>3762777</v>
      </c>
      <c r="M11" s="14">
        <v>9145249826</v>
      </c>
      <c r="O11" s="14">
        <v>8245733020</v>
      </c>
      <c r="Q11" s="14">
        <v>899516806</v>
      </c>
    </row>
    <row r="12" spans="1:17" x14ac:dyDescent="0.25">
      <c r="A12" s="3" t="s">
        <v>20</v>
      </c>
      <c r="C12" s="14">
        <v>6000000</v>
      </c>
      <c r="E12" s="14">
        <v>15644358900</v>
      </c>
      <c r="G12" s="14">
        <v>16831254600</v>
      </c>
      <c r="I12" s="14">
        <v>-1186895700</v>
      </c>
      <c r="K12" s="14">
        <v>6000000</v>
      </c>
      <c r="M12" s="14">
        <v>15644358900</v>
      </c>
      <c r="O12" s="14">
        <v>20343458101</v>
      </c>
      <c r="Q12" s="14">
        <v>-4699099201</v>
      </c>
    </row>
    <row r="13" spans="1:17" x14ac:dyDescent="0.25">
      <c r="A13" s="3" t="s">
        <v>21</v>
      </c>
      <c r="C13" s="14">
        <v>5100000</v>
      </c>
      <c r="E13" s="14">
        <v>17480170440</v>
      </c>
      <c r="G13" s="14">
        <v>18788141430</v>
      </c>
      <c r="I13" s="14">
        <v>-1307970990</v>
      </c>
      <c r="K13" s="14">
        <v>5100000</v>
      </c>
      <c r="M13" s="14">
        <v>17480170440</v>
      </c>
      <c r="O13" s="14">
        <v>27417545391</v>
      </c>
      <c r="Q13" s="14">
        <v>-9937374951</v>
      </c>
    </row>
    <row r="14" spans="1:17" x14ac:dyDescent="0.25">
      <c r="A14" s="3" t="s">
        <v>22</v>
      </c>
      <c r="C14" s="14">
        <v>53000000</v>
      </c>
      <c r="E14" s="14">
        <v>184132851750</v>
      </c>
      <c r="G14" s="14">
        <v>191930179950</v>
      </c>
      <c r="I14" s="14">
        <v>-7797328200</v>
      </c>
      <c r="K14" s="14">
        <v>53000000</v>
      </c>
      <c r="M14" s="14">
        <v>184132851750</v>
      </c>
      <c r="O14" s="14">
        <v>169644573000</v>
      </c>
      <c r="Q14" s="14">
        <v>14488278750</v>
      </c>
    </row>
    <row r="15" spans="1:17" x14ac:dyDescent="0.25">
      <c r="A15" s="3" t="s">
        <v>23</v>
      </c>
      <c r="C15" s="14">
        <v>106589884</v>
      </c>
      <c r="E15" s="14">
        <v>238930045299</v>
      </c>
      <c r="G15" s="14">
        <v>276432264269</v>
      </c>
      <c r="I15" s="14">
        <v>-37502218970</v>
      </c>
      <c r="K15" s="14">
        <v>106589884</v>
      </c>
      <c r="M15" s="14">
        <v>238930045299</v>
      </c>
      <c r="O15" s="14">
        <v>178425028401</v>
      </c>
      <c r="Q15" s="14">
        <v>60505016898</v>
      </c>
    </row>
    <row r="16" spans="1:17" x14ac:dyDescent="0.25">
      <c r="A16" s="3" t="s">
        <v>24</v>
      </c>
      <c r="C16" s="14">
        <v>5896000</v>
      </c>
      <c r="E16" s="14">
        <v>14154118902</v>
      </c>
      <c r="G16" s="14">
        <v>15457079880</v>
      </c>
      <c r="I16" s="14">
        <v>-1302960978</v>
      </c>
      <c r="K16" s="14">
        <v>5896000</v>
      </c>
      <c r="M16" s="14">
        <v>14154118902</v>
      </c>
      <c r="O16" s="14">
        <v>19608409112</v>
      </c>
      <c r="Q16" s="14">
        <v>-5454290210</v>
      </c>
    </row>
    <row r="17" spans="1:17" ht="37.5" x14ac:dyDescent="0.25">
      <c r="A17" s="3" t="s">
        <v>223</v>
      </c>
      <c r="J17" s="14"/>
      <c r="K17" s="14">
        <v>0</v>
      </c>
      <c r="M17" s="14">
        <v>0</v>
      </c>
      <c r="O17" s="14">
        <v>-481749</v>
      </c>
      <c r="Q17" s="14">
        <v>481749</v>
      </c>
    </row>
    <row r="18" spans="1:17" ht="37.5" x14ac:dyDescent="0.25">
      <c r="A18" s="3" t="s">
        <v>25</v>
      </c>
      <c r="C18" s="14">
        <v>20400000</v>
      </c>
      <c r="E18" s="14">
        <v>39279686940</v>
      </c>
      <c r="G18" s="14">
        <v>37596561480</v>
      </c>
      <c r="I18" s="14">
        <v>1683125460</v>
      </c>
      <c r="K18" s="14">
        <v>20400000</v>
      </c>
      <c r="M18" s="14">
        <v>39279686940</v>
      </c>
      <c r="O18" s="14">
        <v>47338579527</v>
      </c>
      <c r="Q18" s="14">
        <v>-8058892587</v>
      </c>
    </row>
    <row r="19" spans="1:17" x14ac:dyDescent="0.25">
      <c r="A19" s="3" t="s">
        <v>26</v>
      </c>
      <c r="C19" s="14">
        <v>107416</v>
      </c>
      <c r="E19" s="14">
        <v>1210849760</v>
      </c>
      <c r="G19" s="14">
        <v>1310152254</v>
      </c>
      <c r="I19" s="14">
        <v>-99302494</v>
      </c>
      <c r="K19" s="14">
        <v>107416</v>
      </c>
      <c r="M19" s="14">
        <v>1210849760</v>
      </c>
      <c r="O19" s="14">
        <v>1392129599</v>
      </c>
      <c r="Q19" s="14">
        <v>-181279839</v>
      </c>
    </row>
    <row r="20" spans="1:17" x14ac:dyDescent="0.25">
      <c r="A20" s="3" t="s">
        <v>27</v>
      </c>
      <c r="C20" s="14">
        <v>18019860</v>
      </c>
      <c r="E20" s="14">
        <v>72402898289</v>
      </c>
      <c r="G20" s="14">
        <v>71519030362</v>
      </c>
      <c r="I20" s="14">
        <v>883867927</v>
      </c>
      <c r="K20" s="14">
        <v>18019860</v>
      </c>
      <c r="M20" s="14">
        <v>72402898289</v>
      </c>
      <c r="O20" s="14">
        <v>89288416905</v>
      </c>
      <c r="Q20" s="14">
        <v>-16885518616</v>
      </c>
    </row>
    <row r="21" spans="1:17" x14ac:dyDescent="0.25">
      <c r="A21" s="3" t="s">
        <v>28</v>
      </c>
      <c r="C21" s="14">
        <v>3140000</v>
      </c>
      <c r="E21" s="14">
        <v>9170429346</v>
      </c>
      <c r="G21" s="14">
        <v>9529380801</v>
      </c>
      <c r="I21" s="14">
        <v>-358951455</v>
      </c>
      <c r="K21" s="14">
        <v>3140000</v>
      </c>
      <c r="M21" s="14">
        <v>9170429346</v>
      </c>
      <c r="O21" s="14">
        <v>8311163032</v>
      </c>
      <c r="Q21" s="14">
        <v>859266314</v>
      </c>
    </row>
    <row r="22" spans="1:17" x14ac:dyDescent="0.25">
      <c r="A22" s="3" t="s">
        <v>29</v>
      </c>
      <c r="C22" s="14">
        <v>14300000</v>
      </c>
      <c r="E22" s="14">
        <v>33888357360</v>
      </c>
      <c r="G22" s="14">
        <v>34940261070</v>
      </c>
      <c r="I22" s="14">
        <v>-1051903710</v>
      </c>
      <c r="K22" s="14">
        <v>14300000</v>
      </c>
      <c r="M22" s="14">
        <v>33888357360</v>
      </c>
      <c r="O22" s="14">
        <v>44291128422</v>
      </c>
      <c r="Q22" s="14">
        <v>-10402771062</v>
      </c>
    </row>
    <row r="23" spans="1:17" x14ac:dyDescent="0.25">
      <c r="A23" s="3" t="s">
        <v>30</v>
      </c>
      <c r="C23" s="14">
        <v>2370263</v>
      </c>
      <c r="E23" s="14">
        <v>16705173940</v>
      </c>
      <c r="G23" s="14">
        <v>18132810108</v>
      </c>
      <c r="I23" s="14">
        <v>-1427636168</v>
      </c>
      <c r="K23" s="14">
        <v>2370263</v>
      </c>
      <c r="M23" s="14">
        <v>16705173940</v>
      </c>
      <c r="O23" s="14">
        <v>17670829157</v>
      </c>
      <c r="Q23" s="14">
        <v>-965655217</v>
      </c>
    </row>
    <row r="24" spans="1:17" x14ac:dyDescent="0.25">
      <c r="A24" s="3" t="s">
        <v>31</v>
      </c>
      <c r="C24" s="14">
        <v>11130842</v>
      </c>
      <c r="E24" s="14">
        <v>22505423839</v>
      </c>
      <c r="G24" s="14">
        <v>21343639422</v>
      </c>
      <c r="I24" s="14">
        <v>1161784417</v>
      </c>
      <c r="K24" s="14">
        <v>11130842</v>
      </c>
      <c r="M24" s="14">
        <v>22505423839</v>
      </c>
      <c r="O24" s="14">
        <v>24601436373</v>
      </c>
      <c r="Q24" s="14">
        <v>-2096012534</v>
      </c>
    </row>
    <row r="25" spans="1:17" x14ac:dyDescent="0.25">
      <c r="A25" s="3" t="s">
        <v>32</v>
      </c>
      <c r="C25" s="14">
        <v>1028378</v>
      </c>
      <c r="E25" s="14">
        <v>5826877160</v>
      </c>
      <c r="G25" s="14">
        <v>6102887131</v>
      </c>
      <c r="I25" s="14">
        <v>-276009971</v>
      </c>
      <c r="K25" s="14">
        <v>1028378</v>
      </c>
      <c r="M25" s="14">
        <v>5826877160</v>
      </c>
      <c r="O25" s="14">
        <v>7860615347</v>
      </c>
      <c r="Q25" s="14">
        <v>-2033738187</v>
      </c>
    </row>
    <row r="26" spans="1:17" x14ac:dyDescent="0.25">
      <c r="A26" s="3" t="s">
        <v>33</v>
      </c>
      <c r="C26" s="14">
        <v>6508548</v>
      </c>
      <c r="E26" s="14">
        <v>32737300025</v>
      </c>
      <c r="G26" s="14">
        <v>33901868010</v>
      </c>
      <c r="I26" s="14">
        <v>-1164567985</v>
      </c>
      <c r="K26" s="14">
        <v>6508548</v>
      </c>
      <c r="M26" s="14">
        <v>32737300025</v>
      </c>
      <c r="O26" s="14">
        <v>35392041231</v>
      </c>
      <c r="Q26" s="14">
        <v>-2654741206</v>
      </c>
    </row>
    <row r="27" spans="1:17" x14ac:dyDescent="0.25">
      <c r="A27" s="3" t="s">
        <v>34</v>
      </c>
      <c r="C27" s="14">
        <v>5970000</v>
      </c>
      <c r="E27" s="14">
        <v>129312286515</v>
      </c>
      <c r="G27" s="14">
        <v>141418622655</v>
      </c>
      <c r="I27" s="14">
        <v>-12106336140</v>
      </c>
      <c r="K27" s="14">
        <v>5970000</v>
      </c>
      <c r="M27" s="14">
        <v>129312286515</v>
      </c>
      <c r="O27" s="14">
        <v>150735753900</v>
      </c>
      <c r="Q27" s="14">
        <v>-21423467385</v>
      </c>
    </row>
    <row r="28" spans="1:17" x14ac:dyDescent="0.25">
      <c r="A28" s="3" t="s">
        <v>35</v>
      </c>
      <c r="C28" s="14">
        <v>20227991</v>
      </c>
      <c r="E28" s="14">
        <v>141155593864</v>
      </c>
      <c r="G28" s="14">
        <v>141267751996</v>
      </c>
      <c r="I28" s="14">
        <v>-112158132</v>
      </c>
      <c r="K28" s="14">
        <v>20227991</v>
      </c>
      <c r="M28" s="14">
        <v>141155593864</v>
      </c>
      <c r="O28" s="14">
        <v>141267751996</v>
      </c>
      <c r="Q28" s="14">
        <v>-112158132</v>
      </c>
    </row>
    <row r="29" spans="1:17" x14ac:dyDescent="0.25">
      <c r="A29" s="3" t="s">
        <v>36</v>
      </c>
      <c r="C29" s="14">
        <v>4563157</v>
      </c>
      <c r="E29" s="14">
        <v>127688574976</v>
      </c>
      <c r="G29" s="14">
        <v>125964892614</v>
      </c>
      <c r="I29" s="14">
        <v>1723682362</v>
      </c>
      <c r="K29" s="14">
        <v>4563157</v>
      </c>
      <c r="M29" s="14">
        <v>127688574976</v>
      </c>
      <c r="O29" s="14">
        <v>101677158718</v>
      </c>
      <c r="Q29" s="14">
        <v>26011416258</v>
      </c>
    </row>
    <row r="30" spans="1:17" x14ac:dyDescent="0.25">
      <c r="A30" s="3" t="s">
        <v>37</v>
      </c>
      <c r="C30" s="14">
        <v>1662000</v>
      </c>
      <c r="E30" s="14">
        <v>23294766510</v>
      </c>
      <c r="G30" s="14">
        <v>24732103167</v>
      </c>
      <c r="I30" s="14">
        <v>-1437336657</v>
      </c>
      <c r="K30" s="14">
        <v>1662000</v>
      </c>
      <c r="M30" s="14">
        <v>23294766510</v>
      </c>
      <c r="O30" s="14">
        <v>25491530424</v>
      </c>
      <c r="Q30" s="14">
        <v>-2196763914</v>
      </c>
    </row>
    <row r="31" spans="1:17" x14ac:dyDescent="0.25">
      <c r="A31" s="3" t="s">
        <v>38</v>
      </c>
      <c r="C31" s="14">
        <v>984976</v>
      </c>
      <c r="E31" s="14">
        <v>19993536321</v>
      </c>
      <c r="G31" s="14">
        <v>20326435555</v>
      </c>
      <c r="I31" s="14">
        <v>-332899234</v>
      </c>
      <c r="K31" s="14">
        <v>984976</v>
      </c>
      <c r="M31" s="14">
        <v>19993536321</v>
      </c>
      <c r="O31" s="14">
        <v>20009152032</v>
      </c>
      <c r="Q31" s="14">
        <v>-15615711</v>
      </c>
    </row>
    <row r="32" spans="1:17" x14ac:dyDescent="0.25">
      <c r="A32" s="3" t="s">
        <v>39</v>
      </c>
      <c r="C32" s="14">
        <v>92951</v>
      </c>
      <c r="E32" s="14">
        <v>25193222743</v>
      </c>
      <c r="G32" s="14">
        <v>28574063424</v>
      </c>
      <c r="I32" s="14">
        <v>-3380840681</v>
      </c>
      <c r="K32" s="14">
        <v>92951</v>
      </c>
      <c r="M32" s="14">
        <v>25193222743</v>
      </c>
      <c r="O32" s="14">
        <v>23432788739</v>
      </c>
      <c r="Q32" s="14">
        <v>1760434004</v>
      </c>
    </row>
    <row r="33" spans="1:17" x14ac:dyDescent="0.25">
      <c r="A33" s="3" t="s">
        <v>40</v>
      </c>
      <c r="C33" s="14">
        <v>871122</v>
      </c>
      <c r="E33" s="14">
        <v>29251413478</v>
      </c>
      <c r="G33" s="14">
        <v>32391641354</v>
      </c>
      <c r="I33" s="14">
        <v>-3140227876</v>
      </c>
      <c r="K33" s="14">
        <v>871122</v>
      </c>
      <c r="M33" s="14">
        <v>29251413478</v>
      </c>
      <c r="O33" s="14">
        <v>33693222436</v>
      </c>
      <c r="Q33" s="14">
        <v>-4441808958</v>
      </c>
    </row>
    <row r="34" spans="1:17" ht="37.5" x14ac:dyDescent="0.25">
      <c r="A34" s="3" t="s">
        <v>41</v>
      </c>
      <c r="C34" s="14">
        <v>1401114</v>
      </c>
      <c r="E34" s="14">
        <v>2410897630</v>
      </c>
      <c r="G34" s="14">
        <v>2650455338</v>
      </c>
      <c r="I34" s="14">
        <v>-239557708</v>
      </c>
      <c r="K34" s="14">
        <v>1401114</v>
      </c>
      <c r="M34" s="14">
        <v>2410897630</v>
      </c>
      <c r="O34" s="14">
        <v>2969464555</v>
      </c>
      <c r="Q34" s="14">
        <v>-558566925</v>
      </c>
    </row>
    <row r="35" spans="1:17" ht="37.5" x14ac:dyDescent="0.25">
      <c r="A35" s="3" t="s">
        <v>42</v>
      </c>
      <c r="C35" s="14">
        <v>2415000</v>
      </c>
      <c r="E35" s="14">
        <v>11827907705</v>
      </c>
      <c r="G35" s="14">
        <v>13755614197</v>
      </c>
      <c r="I35" s="14">
        <v>-1927706492</v>
      </c>
      <c r="K35" s="14">
        <v>2415000</v>
      </c>
      <c r="M35" s="14">
        <v>11827907705</v>
      </c>
      <c r="O35" s="14">
        <v>17264291057</v>
      </c>
      <c r="Q35" s="14">
        <v>-5436383352</v>
      </c>
    </row>
    <row r="36" spans="1:17" ht="37.5" x14ac:dyDescent="0.25">
      <c r="A36" s="3" t="s">
        <v>43</v>
      </c>
      <c r="C36" s="14">
        <v>4128131</v>
      </c>
      <c r="E36" s="14">
        <v>16635867188</v>
      </c>
      <c r="G36" s="14">
        <v>18014666244</v>
      </c>
      <c r="I36" s="14">
        <v>-1378799056</v>
      </c>
      <c r="K36" s="14">
        <v>4128131</v>
      </c>
      <c r="M36" s="14">
        <v>16635867188</v>
      </c>
      <c r="O36" s="14">
        <v>20805627539</v>
      </c>
      <c r="Q36" s="14">
        <v>-4169760351</v>
      </c>
    </row>
    <row r="37" spans="1:17" ht="37.5" x14ac:dyDescent="0.25">
      <c r="A37" s="3" t="s">
        <v>44</v>
      </c>
      <c r="C37" s="14">
        <v>28587910</v>
      </c>
      <c r="E37" s="14">
        <v>143623621522</v>
      </c>
      <c r="G37" s="14">
        <v>132650719224</v>
      </c>
      <c r="I37" s="14">
        <v>10972902298</v>
      </c>
      <c r="K37" s="14">
        <v>28587910</v>
      </c>
      <c r="M37" s="14">
        <v>143623621522</v>
      </c>
      <c r="O37" s="14">
        <v>85235629808</v>
      </c>
      <c r="Q37" s="14">
        <v>58387991714</v>
      </c>
    </row>
    <row r="38" spans="1:17" ht="37.5" x14ac:dyDescent="0.25">
      <c r="A38" s="3" t="s">
        <v>45</v>
      </c>
      <c r="C38" s="14">
        <v>0</v>
      </c>
      <c r="E38" s="14">
        <v>0</v>
      </c>
      <c r="G38" s="14">
        <v>548715600</v>
      </c>
      <c r="I38" s="14">
        <v>-548715600</v>
      </c>
    </row>
    <row r="39" spans="1:17" x14ac:dyDescent="0.25">
      <c r="A39" s="3" t="s">
        <v>46</v>
      </c>
      <c r="C39" s="14">
        <v>2536000</v>
      </c>
      <c r="E39" s="14">
        <v>101315405052</v>
      </c>
      <c r="G39" s="14">
        <v>98164266552</v>
      </c>
      <c r="I39" s="14">
        <v>3151138500</v>
      </c>
      <c r="K39" s="14">
        <v>2536000</v>
      </c>
      <c r="M39" s="14">
        <v>101315405052</v>
      </c>
      <c r="O39" s="14">
        <v>57174256944</v>
      </c>
      <c r="Q39" s="14">
        <v>44141148108</v>
      </c>
    </row>
    <row r="40" spans="1:17" x14ac:dyDescent="0.25">
      <c r="A40" s="3" t="s">
        <v>47</v>
      </c>
      <c r="C40" s="14">
        <v>6632373</v>
      </c>
      <c r="E40" s="14">
        <v>29859291114</v>
      </c>
      <c r="G40" s="14">
        <v>33426055630</v>
      </c>
      <c r="I40" s="14">
        <v>-3566764516</v>
      </c>
      <c r="K40" s="14">
        <v>6632373</v>
      </c>
      <c r="M40" s="14">
        <v>29859291114</v>
      </c>
      <c r="O40" s="14">
        <v>38962698391</v>
      </c>
      <c r="Q40" s="14">
        <v>-9103407277</v>
      </c>
    </row>
    <row r="41" spans="1:17" x14ac:dyDescent="0.25">
      <c r="A41" s="3" t="s">
        <v>48</v>
      </c>
      <c r="C41" s="14">
        <v>2856444</v>
      </c>
      <c r="E41" s="14">
        <v>33363515859</v>
      </c>
      <c r="G41" s="14">
        <v>34783239938</v>
      </c>
      <c r="I41" s="14">
        <v>-1419724079</v>
      </c>
      <c r="K41" s="14">
        <v>2856444</v>
      </c>
      <c r="M41" s="14">
        <v>33363515859</v>
      </c>
      <c r="O41" s="14">
        <v>33306726896</v>
      </c>
      <c r="Q41" s="14">
        <v>56788963</v>
      </c>
    </row>
    <row r="42" spans="1:17" x14ac:dyDescent="0.25">
      <c r="A42" s="3" t="s">
        <v>49</v>
      </c>
      <c r="C42" s="14">
        <v>29169288</v>
      </c>
      <c r="E42" s="14">
        <v>171944683267</v>
      </c>
      <c r="G42" s="14">
        <v>182255446295</v>
      </c>
      <c r="I42" s="14">
        <v>-10310763028</v>
      </c>
      <c r="K42" s="14">
        <v>29169288</v>
      </c>
      <c r="M42" s="14">
        <v>171944683267</v>
      </c>
      <c r="O42" s="14">
        <v>170784854037</v>
      </c>
      <c r="Q42" s="14">
        <v>1159829230</v>
      </c>
    </row>
    <row r="43" spans="1:17" x14ac:dyDescent="0.25">
      <c r="A43" s="3" t="s">
        <v>50</v>
      </c>
      <c r="C43" s="14">
        <v>3934824</v>
      </c>
      <c r="E43" s="14">
        <v>16337967077</v>
      </c>
      <c r="G43" s="14">
        <v>16817433408</v>
      </c>
      <c r="I43" s="14">
        <v>-479466331</v>
      </c>
      <c r="K43" s="14">
        <v>3934824</v>
      </c>
      <c r="M43" s="14">
        <v>16337967077</v>
      </c>
      <c r="O43" s="14">
        <v>16817433408</v>
      </c>
      <c r="Q43" s="14">
        <v>-479466331</v>
      </c>
    </row>
    <row r="44" spans="1:17" x14ac:dyDescent="0.25">
      <c r="A44" s="3" t="s">
        <v>51</v>
      </c>
      <c r="C44" s="14">
        <v>164000</v>
      </c>
      <c r="E44" s="14">
        <v>26095283694</v>
      </c>
      <c r="G44" s="14">
        <v>30055141512</v>
      </c>
      <c r="I44" s="14">
        <v>-3959857818</v>
      </c>
      <c r="K44" s="14">
        <v>164000</v>
      </c>
      <c r="M44" s="14">
        <v>26095283694</v>
      </c>
      <c r="O44" s="14">
        <v>24701106122</v>
      </c>
      <c r="Q44" s="14">
        <v>1394177572</v>
      </c>
    </row>
    <row r="45" spans="1:17" x14ac:dyDescent="0.25">
      <c r="A45" s="3" t="s">
        <v>52</v>
      </c>
      <c r="C45" s="14">
        <v>2741672</v>
      </c>
      <c r="E45" s="14">
        <v>21285054193</v>
      </c>
      <c r="G45" s="14">
        <v>22565972947</v>
      </c>
      <c r="I45" s="14">
        <v>-1280918754</v>
      </c>
      <c r="K45" s="14">
        <v>2741672</v>
      </c>
      <c r="M45" s="14">
        <v>21285054193</v>
      </c>
      <c r="O45" s="14">
        <v>20518425546</v>
      </c>
      <c r="Q45" s="14">
        <v>766628647</v>
      </c>
    </row>
    <row r="46" spans="1:17" x14ac:dyDescent="0.25">
      <c r="A46" s="3" t="s">
        <v>53</v>
      </c>
      <c r="C46" s="14">
        <v>21235280</v>
      </c>
      <c r="E46" s="14">
        <v>121165258682</v>
      </c>
      <c r="G46" s="14">
        <v>108068952520</v>
      </c>
      <c r="I46" s="14">
        <v>13096306162</v>
      </c>
      <c r="K46" s="14">
        <v>21235280</v>
      </c>
      <c r="M46" s="14">
        <v>121165258682</v>
      </c>
      <c r="O46" s="14">
        <v>99200741425</v>
      </c>
      <c r="Q46" s="14">
        <v>21964517257</v>
      </c>
    </row>
    <row r="47" spans="1:17" x14ac:dyDescent="0.25">
      <c r="A47" s="3" t="s">
        <v>54</v>
      </c>
      <c r="C47" s="14">
        <v>4284142</v>
      </c>
      <c r="E47" s="14">
        <v>26190705834</v>
      </c>
      <c r="G47" s="14">
        <v>28248707993</v>
      </c>
      <c r="I47" s="14">
        <v>-2058002159</v>
      </c>
      <c r="K47" s="14">
        <v>4284142</v>
      </c>
      <c r="M47" s="14">
        <v>26190705834</v>
      </c>
      <c r="O47" s="14">
        <v>22797310500</v>
      </c>
      <c r="Q47" s="14">
        <v>3393395334</v>
      </c>
    </row>
    <row r="48" spans="1:17" x14ac:dyDescent="0.25">
      <c r="A48" s="3" t="s">
        <v>55</v>
      </c>
      <c r="C48" s="14">
        <v>7169408</v>
      </c>
      <c r="E48" s="14">
        <v>54519637671</v>
      </c>
      <c r="G48" s="14">
        <v>53270794584</v>
      </c>
      <c r="I48" s="14">
        <v>1248843087</v>
      </c>
      <c r="K48" s="14">
        <v>7169408</v>
      </c>
      <c r="M48" s="14">
        <v>54519637671</v>
      </c>
      <c r="O48" s="14">
        <v>49493461982</v>
      </c>
      <c r="Q48" s="14">
        <v>5026175689</v>
      </c>
    </row>
    <row r="49" spans="1:17" ht="37.5" x14ac:dyDescent="0.25">
      <c r="A49" s="3" t="s">
        <v>237</v>
      </c>
      <c r="J49" s="14"/>
      <c r="K49" s="14">
        <v>0</v>
      </c>
      <c r="M49" s="14">
        <v>0</v>
      </c>
      <c r="O49" s="14">
        <v>217187948</v>
      </c>
      <c r="Q49" s="14">
        <v>-217187948</v>
      </c>
    </row>
    <row r="50" spans="1:17" x14ac:dyDescent="0.25">
      <c r="A50" s="3" t="s">
        <v>56</v>
      </c>
      <c r="C50" s="14">
        <v>34925108</v>
      </c>
      <c r="E50" s="14">
        <v>194694638630</v>
      </c>
      <c r="G50" s="14">
        <v>198422745198</v>
      </c>
      <c r="I50" s="14">
        <v>-3728106568</v>
      </c>
      <c r="K50" s="14">
        <v>34925108</v>
      </c>
      <c r="M50" s="14">
        <v>194694638630</v>
      </c>
      <c r="O50" s="14">
        <v>200025082305</v>
      </c>
      <c r="Q50" s="14">
        <v>-5330443675</v>
      </c>
    </row>
    <row r="51" spans="1:17" x14ac:dyDescent="0.25">
      <c r="A51" s="3" t="s">
        <v>57</v>
      </c>
      <c r="C51" s="14">
        <v>7541555</v>
      </c>
      <c r="E51" s="14">
        <v>91834363660</v>
      </c>
      <c r="G51" s="14">
        <v>101055283440</v>
      </c>
      <c r="I51" s="14">
        <v>-9220919780</v>
      </c>
      <c r="K51" s="14">
        <v>7541555</v>
      </c>
      <c r="M51" s="14">
        <v>91834363660</v>
      </c>
      <c r="O51" s="14">
        <v>102329719507</v>
      </c>
      <c r="Q51" s="14">
        <v>-10495355847</v>
      </c>
    </row>
    <row r="52" spans="1:17" x14ac:dyDescent="0.25">
      <c r="A52" s="3" t="s">
        <v>58</v>
      </c>
      <c r="C52" s="14">
        <v>29</v>
      </c>
      <c r="E52" s="14">
        <v>2189445</v>
      </c>
      <c r="G52" s="14">
        <v>1906244</v>
      </c>
      <c r="I52" s="14">
        <v>283201</v>
      </c>
      <c r="K52" s="14">
        <v>29</v>
      </c>
      <c r="M52" s="14">
        <v>2189445</v>
      </c>
      <c r="O52" s="14">
        <v>1906244</v>
      </c>
      <c r="Q52" s="14">
        <v>283201</v>
      </c>
    </row>
    <row r="53" spans="1:17" x14ac:dyDescent="0.25">
      <c r="A53" s="3" t="s">
        <v>59</v>
      </c>
      <c r="C53" s="14">
        <v>19642105</v>
      </c>
      <c r="E53" s="14">
        <v>150344305459</v>
      </c>
      <c r="G53" s="14">
        <v>167667068030</v>
      </c>
      <c r="I53" s="14">
        <v>-17322762571</v>
      </c>
      <c r="K53" s="14">
        <v>19642105</v>
      </c>
      <c r="M53" s="14">
        <v>150344305459</v>
      </c>
      <c r="O53" s="14">
        <v>170407631092</v>
      </c>
      <c r="Q53" s="14">
        <v>-20063325633</v>
      </c>
    </row>
    <row r="54" spans="1:17" x14ac:dyDescent="0.25">
      <c r="A54" s="3" t="s">
        <v>60</v>
      </c>
      <c r="C54" s="14">
        <v>5650000</v>
      </c>
      <c r="E54" s="14">
        <v>53355633750</v>
      </c>
      <c r="G54" s="14">
        <v>55939169700</v>
      </c>
      <c r="I54" s="14">
        <v>-2583535950</v>
      </c>
      <c r="K54" s="14">
        <v>5650000</v>
      </c>
      <c r="M54" s="14">
        <v>53355633750</v>
      </c>
      <c r="O54" s="14">
        <v>79083952061</v>
      </c>
      <c r="Q54" s="14">
        <v>-25728318311</v>
      </c>
    </row>
    <row r="55" spans="1:17" x14ac:dyDescent="0.25">
      <c r="A55" s="3" t="s">
        <v>61</v>
      </c>
      <c r="C55" s="14">
        <v>15316363</v>
      </c>
      <c r="E55" s="14">
        <v>43056952250</v>
      </c>
      <c r="G55" s="14">
        <v>44424492120</v>
      </c>
      <c r="I55" s="14">
        <v>-1367539870</v>
      </c>
      <c r="K55" s="14">
        <v>15316363</v>
      </c>
      <c r="M55" s="14">
        <v>43056952250</v>
      </c>
      <c r="O55" s="14">
        <v>65055973061</v>
      </c>
      <c r="Q55" s="14">
        <v>-21999020811</v>
      </c>
    </row>
    <row r="56" spans="1:17" x14ac:dyDescent="0.25">
      <c r="A56" s="3" t="s">
        <v>62</v>
      </c>
      <c r="C56" s="14">
        <v>5277328</v>
      </c>
      <c r="E56" s="14">
        <v>25107010922</v>
      </c>
      <c r="G56" s="14">
        <v>26291358367</v>
      </c>
      <c r="I56" s="14">
        <v>-1184347445</v>
      </c>
      <c r="K56" s="14">
        <v>5277328</v>
      </c>
      <c r="M56" s="14">
        <v>25107010922</v>
      </c>
      <c r="O56" s="14">
        <v>27601929167</v>
      </c>
      <c r="Q56" s="14">
        <v>-2494918245</v>
      </c>
    </row>
    <row r="57" spans="1:17" x14ac:dyDescent="0.25">
      <c r="A57" s="3" t="s">
        <v>63</v>
      </c>
      <c r="C57" s="14">
        <v>447572</v>
      </c>
      <c r="E57" s="14">
        <v>27611049226</v>
      </c>
      <c r="G57" s="14">
        <v>30836639089</v>
      </c>
      <c r="I57" s="14">
        <v>-3225589863</v>
      </c>
      <c r="K57" s="14">
        <v>447572</v>
      </c>
      <c r="M57" s="14">
        <v>27611049226</v>
      </c>
      <c r="O57" s="14">
        <v>27845808469</v>
      </c>
      <c r="Q57" s="14">
        <v>-234759243</v>
      </c>
    </row>
    <row r="58" spans="1:17" x14ac:dyDescent="0.25">
      <c r="A58" s="3" t="s">
        <v>64</v>
      </c>
      <c r="C58" s="14">
        <v>630116</v>
      </c>
      <c r="E58" s="14">
        <v>24346877897</v>
      </c>
      <c r="G58" s="14">
        <v>29802532810</v>
      </c>
      <c r="I58" s="14">
        <v>-5455654913</v>
      </c>
      <c r="K58" s="14">
        <v>630116</v>
      </c>
      <c r="M58" s="14">
        <v>24346877897</v>
      </c>
      <c r="O58" s="14">
        <v>17526457098</v>
      </c>
      <c r="Q58" s="14">
        <v>6820420799</v>
      </c>
    </row>
    <row r="59" spans="1:17" x14ac:dyDescent="0.25">
      <c r="A59" s="3" t="s">
        <v>65</v>
      </c>
      <c r="C59" s="14">
        <v>1897609</v>
      </c>
      <c r="E59" s="14">
        <v>31294019377</v>
      </c>
      <c r="G59" s="14">
        <v>33350106244</v>
      </c>
      <c r="I59" s="14">
        <v>-2056086867</v>
      </c>
      <c r="K59" s="14">
        <v>1897609</v>
      </c>
      <c r="M59" s="14">
        <v>31294019377</v>
      </c>
      <c r="O59" s="14">
        <v>34844767619</v>
      </c>
      <c r="Q59" s="14">
        <v>-3550748242</v>
      </c>
    </row>
    <row r="60" spans="1:17" x14ac:dyDescent="0.25">
      <c r="A60" s="3" t="s">
        <v>66</v>
      </c>
      <c r="C60" s="14">
        <v>919560</v>
      </c>
      <c r="E60" s="14">
        <v>136509994212</v>
      </c>
      <c r="G60" s="14">
        <v>139720892414</v>
      </c>
      <c r="I60" s="14">
        <v>-3210898202</v>
      </c>
      <c r="K60" s="14">
        <v>919560</v>
      </c>
      <c r="M60" s="14">
        <v>136509994212</v>
      </c>
      <c r="O60" s="14">
        <v>118776675023</v>
      </c>
      <c r="Q60" s="14">
        <v>17733319189</v>
      </c>
    </row>
    <row r="61" spans="1:17" x14ac:dyDescent="0.25">
      <c r="A61" s="3" t="s">
        <v>67</v>
      </c>
      <c r="C61" s="14">
        <v>620070</v>
      </c>
      <c r="E61" s="14">
        <v>90336738318</v>
      </c>
      <c r="G61" s="14">
        <v>88171677476</v>
      </c>
      <c r="I61" s="14">
        <v>2165060842</v>
      </c>
      <c r="K61" s="14">
        <v>620070</v>
      </c>
      <c r="M61" s="14">
        <v>90336738318</v>
      </c>
      <c r="O61" s="14">
        <v>104531983155</v>
      </c>
      <c r="Q61" s="14">
        <v>-14195244837</v>
      </c>
    </row>
    <row r="62" spans="1:17" x14ac:dyDescent="0.25">
      <c r="A62" s="3" t="s">
        <v>68</v>
      </c>
      <c r="C62" s="14">
        <v>914746</v>
      </c>
      <c r="E62" s="14">
        <v>13557711626</v>
      </c>
      <c r="G62" s="14">
        <v>16203784116</v>
      </c>
      <c r="I62" s="14">
        <v>-2646072490</v>
      </c>
      <c r="K62" s="14">
        <v>914746</v>
      </c>
      <c r="M62" s="14">
        <v>13557711626</v>
      </c>
      <c r="O62" s="14">
        <v>14703933487</v>
      </c>
      <c r="Q62" s="14">
        <v>-1146221861</v>
      </c>
    </row>
    <row r="63" spans="1:17" x14ac:dyDescent="0.25">
      <c r="A63" s="3" t="s">
        <v>69</v>
      </c>
      <c r="C63" s="14">
        <v>5291577</v>
      </c>
      <c r="E63" s="14">
        <v>74798509902</v>
      </c>
      <c r="G63" s="14">
        <v>76429138458</v>
      </c>
      <c r="I63" s="14">
        <v>-1630628556</v>
      </c>
      <c r="K63" s="14">
        <v>5291577</v>
      </c>
      <c r="M63" s="14">
        <v>74798509902</v>
      </c>
      <c r="O63" s="14">
        <v>113361038875</v>
      </c>
      <c r="Q63" s="14">
        <v>-38562528973</v>
      </c>
    </row>
    <row r="64" spans="1:17" x14ac:dyDescent="0.25">
      <c r="A64" s="3" t="s">
        <v>70</v>
      </c>
      <c r="C64" s="14">
        <v>392945</v>
      </c>
      <c r="E64" s="14">
        <v>16425023393</v>
      </c>
      <c r="G64" s="14">
        <v>18744332183</v>
      </c>
      <c r="I64" s="14">
        <v>-2319308790</v>
      </c>
      <c r="K64" s="14">
        <v>392945</v>
      </c>
      <c r="M64" s="14">
        <v>16425023393</v>
      </c>
      <c r="O64" s="14">
        <v>18744332183</v>
      </c>
      <c r="Q64" s="14">
        <v>-2319308790</v>
      </c>
    </row>
    <row r="65" spans="1:17" ht="37.5" x14ac:dyDescent="0.25">
      <c r="A65" s="3" t="s">
        <v>71</v>
      </c>
      <c r="C65" s="14">
        <v>8502170</v>
      </c>
      <c r="E65" s="14">
        <v>15610072117</v>
      </c>
      <c r="G65" s="14">
        <v>16598907222</v>
      </c>
      <c r="I65" s="14">
        <v>-988835105</v>
      </c>
      <c r="K65" s="14">
        <v>8502170</v>
      </c>
      <c r="M65" s="14">
        <v>15610072117</v>
      </c>
      <c r="O65" s="14">
        <v>22635523238</v>
      </c>
      <c r="Q65" s="14">
        <v>-7025451121</v>
      </c>
    </row>
    <row r="66" spans="1:17" ht="56.25" x14ac:dyDescent="0.25">
      <c r="A66" s="3" t="s">
        <v>72</v>
      </c>
      <c r="C66" s="14">
        <v>0</v>
      </c>
      <c r="E66" s="14">
        <v>571</v>
      </c>
      <c r="G66" s="14">
        <v>571</v>
      </c>
      <c r="I66" s="14">
        <v>0</v>
      </c>
      <c r="K66" s="14">
        <v>0</v>
      </c>
      <c r="M66" s="14">
        <v>571</v>
      </c>
      <c r="O66" s="14">
        <v>571</v>
      </c>
      <c r="Q66" s="14">
        <v>0</v>
      </c>
    </row>
    <row r="67" spans="1:17" x14ac:dyDescent="0.25">
      <c r="A67" s="3" t="s">
        <v>73</v>
      </c>
      <c r="C67" s="14">
        <v>4390048</v>
      </c>
      <c r="E67" s="14">
        <v>44642975403</v>
      </c>
      <c r="G67" s="14">
        <v>47872281542</v>
      </c>
      <c r="I67" s="14">
        <v>-3229306139</v>
      </c>
      <c r="K67" s="14">
        <v>4390048</v>
      </c>
      <c r="M67" s="14">
        <v>44642975403</v>
      </c>
      <c r="O67" s="14">
        <v>51057948409</v>
      </c>
      <c r="Q67" s="14">
        <v>-6414973006</v>
      </c>
    </row>
    <row r="68" spans="1:17" x14ac:dyDescent="0.25">
      <c r="A68" s="7" t="s">
        <v>74</v>
      </c>
      <c r="C68" s="15">
        <f>SUM(C9:$C$67)</f>
        <v>532403586</v>
      </c>
      <c r="E68" s="15">
        <f>SUM(E9:$E$67)</f>
        <v>3059024212133</v>
      </c>
      <c r="G68" s="15">
        <f>SUM(G9:$G$67)</f>
        <v>3185349161043</v>
      </c>
      <c r="I68" s="15">
        <f>SUM(I9:$I$67)</f>
        <v>-126324948910</v>
      </c>
      <c r="K68" s="15">
        <f>SUM(K9:$K$67)</f>
        <v>532403586</v>
      </c>
      <c r="M68" s="15">
        <f>SUM(M9:$M$67)</f>
        <v>3059024212133</v>
      </c>
      <c r="O68" s="15">
        <f>SUM(O9:$O$67)</f>
        <v>3058868359698</v>
      </c>
      <c r="Q68" s="15">
        <f>SUM(Q9:$Q$67)</f>
        <v>155852435</v>
      </c>
    </row>
    <row r="69" spans="1:17" x14ac:dyDescent="0.25">
      <c r="C69" s="16"/>
      <c r="E69" s="16"/>
      <c r="G69" s="16"/>
      <c r="I69" s="16"/>
      <c r="K69" s="16"/>
      <c r="M69" s="16"/>
      <c r="O69" s="16"/>
      <c r="Q69" s="16"/>
    </row>
    <row r="71" spans="1:17" x14ac:dyDescent="0.25">
      <c r="A71" s="42" t="s">
        <v>245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4"/>
    </row>
  </sheetData>
  <mergeCells count="7">
    <mergeCell ref="A71:Q7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14"/>
  <sheetViews>
    <sheetView rightToLeft="1" workbookViewId="0">
      <selection activeCell="M8" sqref="M8"/>
    </sheetView>
  </sheetViews>
  <sheetFormatPr defaultRowHeight="18.75" x14ac:dyDescent="0.25"/>
  <cols>
    <col min="1" max="1" width="21.28515625" style="10" customWidth="1"/>
    <col min="2" max="2" width="1.42578125" style="10" customWidth="1"/>
    <col min="3" max="3" width="17" style="12" customWidth="1"/>
    <col min="4" max="4" width="1.42578125" style="12" customWidth="1"/>
    <col min="5" max="5" width="17" style="12" customWidth="1"/>
    <col min="6" max="6" width="1.42578125" style="12" customWidth="1"/>
    <col min="7" max="7" width="17" style="12" customWidth="1"/>
    <col min="8" max="8" width="1.42578125" style="12" customWidth="1"/>
    <col min="9" max="9" width="17" style="12" customWidth="1"/>
    <col min="10" max="10" width="1.42578125" style="10" customWidth="1"/>
    <col min="11" max="11" width="10.7109375" style="10" customWidth="1"/>
    <col min="12" max="12" width="1.42578125" style="10" customWidth="1"/>
    <col min="13" max="13" width="17" style="12" customWidth="1"/>
    <col min="14" max="14" width="1.42578125" style="12" customWidth="1"/>
    <col min="15" max="15" width="17" style="12" customWidth="1"/>
    <col min="16" max="16" width="1.42578125" style="12" customWidth="1"/>
    <col min="17" max="17" width="17" style="12" customWidth="1"/>
    <col min="18" max="18" width="1.42578125" style="12" customWidth="1"/>
    <col min="19" max="19" width="17" style="12" customWidth="1"/>
    <col min="20" max="20" width="1.42578125" style="10" customWidth="1"/>
    <col min="21" max="21" width="10.7109375" style="10" customWidth="1"/>
    <col min="22" max="16384" width="9.140625" style="10"/>
  </cols>
  <sheetData>
    <row r="1" spans="1:21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20.100000000000001" customHeight="1" x14ac:dyDescent="0.25">
      <c r="A2" s="27" t="s">
        <v>125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5" spans="1:21" ht="21" x14ac:dyDescent="0.25">
      <c r="A5" s="29" t="s">
        <v>248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7" spans="1:21" ht="21" x14ac:dyDescent="0.25">
      <c r="C7" s="33" t="s">
        <v>141</v>
      </c>
      <c r="D7" s="34"/>
      <c r="E7" s="34"/>
      <c r="F7" s="34"/>
      <c r="G7" s="34"/>
      <c r="H7" s="34"/>
      <c r="I7" s="34"/>
      <c r="J7" s="34"/>
      <c r="K7" s="34"/>
      <c r="M7" s="33" t="s">
        <v>7</v>
      </c>
      <c r="N7" s="34"/>
      <c r="O7" s="34"/>
      <c r="P7" s="34"/>
      <c r="Q7" s="34"/>
      <c r="R7" s="34"/>
      <c r="S7" s="34"/>
      <c r="T7" s="34"/>
      <c r="U7" s="34"/>
    </row>
    <row r="8" spans="1:21" ht="42" x14ac:dyDescent="0.25">
      <c r="A8" s="17" t="s">
        <v>249</v>
      </c>
      <c r="C8" s="21" t="s">
        <v>139</v>
      </c>
      <c r="E8" s="21" t="s">
        <v>250</v>
      </c>
      <c r="G8" s="21" t="s">
        <v>251</v>
      </c>
      <c r="I8" s="21" t="s">
        <v>252</v>
      </c>
      <c r="K8" s="18" t="s">
        <v>253</v>
      </c>
      <c r="M8" s="21" t="s">
        <v>139</v>
      </c>
      <c r="O8" s="21" t="s">
        <v>250</v>
      </c>
      <c r="Q8" s="21" t="s">
        <v>251</v>
      </c>
      <c r="S8" s="21" t="s">
        <v>252</v>
      </c>
      <c r="U8" s="18" t="s">
        <v>253</v>
      </c>
    </row>
    <row r="9" spans="1:21" x14ac:dyDescent="0.25">
      <c r="A9" s="3" t="s">
        <v>17</v>
      </c>
      <c r="C9" s="14">
        <v>0</v>
      </c>
      <c r="E9" s="14">
        <v>-894645000</v>
      </c>
      <c r="G9" s="14">
        <v>0</v>
      </c>
      <c r="I9" s="14">
        <v>-894645000</v>
      </c>
      <c r="K9" s="5">
        <v>8.2677498631819318E-3</v>
      </c>
      <c r="M9" s="14">
        <v>715893500</v>
      </c>
      <c r="O9" s="14">
        <v>5885854134</v>
      </c>
      <c r="Q9" s="14">
        <v>664657502</v>
      </c>
      <c r="S9" s="14">
        <v>7266405136</v>
      </c>
      <c r="U9" s="5">
        <v>2.2591196693264638E-2</v>
      </c>
    </row>
    <row r="10" spans="1:21" x14ac:dyDescent="0.25">
      <c r="A10" s="3" t="s">
        <v>18</v>
      </c>
      <c r="C10" s="14">
        <v>0</v>
      </c>
      <c r="E10" s="14">
        <v>-42268636</v>
      </c>
      <c r="G10" s="14">
        <v>0</v>
      </c>
      <c r="I10" s="14">
        <v>-42268636</v>
      </c>
      <c r="K10" s="5">
        <v>3.9062031253277765E-4</v>
      </c>
      <c r="M10" s="14">
        <v>0</v>
      </c>
      <c r="O10" s="14">
        <v>-14509692</v>
      </c>
      <c r="Q10" s="14">
        <v>-138614474</v>
      </c>
      <c r="S10" s="14">
        <v>-153124166</v>
      </c>
      <c r="U10" s="5">
        <v>-4.7606183358258946E-4</v>
      </c>
    </row>
    <row r="11" spans="1:21" x14ac:dyDescent="0.25">
      <c r="A11" s="3" t="s">
        <v>19</v>
      </c>
      <c r="C11" s="14">
        <v>0</v>
      </c>
      <c r="E11" s="14">
        <v>-149615539</v>
      </c>
      <c r="G11" s="14">
        <v>0</v>
      </c>
      <c r="I11" s="14">
        <v>-149615539</v>
      </c>
      <c r="K11" s="5">
        <v>1.382653289402099E-3</v>
      </c>
      <c r="M11" s="14">
        <v>0</v>
      </c>
      <c r="O11" s="14">
        <v>899516806</v>
      </c>
      <c r="Q11" s="14">
        <v>0</v>
      </c>
      <c r="S11" s="14">
        <v>899516806</v>
      </c>
      <c r="U11" s="5">
        <v>2.7965907092856552E-3</v>
      </c>
    </row>
    <row r="12" spans="1:21" x14ac:dyDescent="0.25">
      <c r="A12" s="3" t="s">
        <v>20</v>
      </c>
      <c r="C12" s="14">
        <v>0</v>
      </c>
      <c r="E12" s="14">
        <v>-1186895700</v>
      </c>
      <c r="G12" s="14">
        <v>0</v>
      </c>
      <c r="I12" s="14">
        <v>-1186895700</v>
      </c>
      <c r="K12" s="5">
        <v>1.0968548151821363E-2</v>
      </c>
      <c r="M12" s="14">
        <v>0</v>
      </c>
      <c r="O12" s="14">
        <v>-4699099201</v>
      </c>
      <c r="Q12" s="14">
        <v>2091269782</v>
      </c>
      <c r="S12" s="14">
        <v>-2607829419</v>
      </c>
      <c r="U12" s="5">
        <v>-8.1077212520442987E-3</v>
      </c>
    </row>
    <row r="13" spans="1:21" x14ac:dyDescent="0.25">
      <c r="A13" s="3" t="s">
        <v>21</v>
      </c>
      <c r="C13" s="14">
        <v>0</v>
      </c>
      <c r="E13" s="14">
        <v>-1307970990</v>
      </c>
      <c r="G13" s="14">
        <v>0</v>
      </c>
      <c r="I13" s="14">
        <v>-1307970990</v>
      </c>
      <c r="K13" s="5">
        <v>1.2087450299971984E-2</v>
      </c>
      <c r="M13" s="14">
        <v>612000000</v>
      </c>
      <c r="O13" s="14">
        <v>-9937374951</v>
      </c>
      <c r="Q13" s="14">
        <v>0</v>
      </c>
      <c r="S13" s="14">
        <v>-9325374951</v>
      </c>
      <c r="U13" s="5">
        <v>-2.8992517732427753E-2</v>
      </c>
    </row>
    <row r="14" spans="1:21" x14ac:dyDescent="0.25">
      <c r="A14" s="3" t="s">
        <v>22</v>
      </c>
      <c r="C14" s="14">
        <v>0</v>
      </c>
      <c r="E14" s="14">
        <v>-7797328200</v>
      </c>
      <c r="G14" s="14">
        <v>0</v>
      </c>
      <c r="I14" s="14">
        <v>-7797328200</v>
      </c>
      <c r="K14" s="5">
        <v>7.2058033251998971E-2</v>
      </c>
      <c r="M14" s="14">
        <v>7420000000</v>
      </c>
      <c r="O14" s="14">
        <v>14488278750</v>
      </c>
      <c r="Q14" s="14">
        <v>5340775200</v>
      </c>
      <c r="S14" s="14">
        <v>27249053950</v>
      </c>
      <c r="U14" s="5">
        <v>8.4717095450680874E-2</v>
      </c>
    </row>
    <row r="15" spans="1:21" x14ac:dyDescent="0.25">
      <c r="A15" s="3" t="s">
        <v>23</v>
      </c>
      <c r="C15" s="14">
        <v>0</v>
      </c>
      <c r="E15" s="14">
        <v>-37502218970</v>
      </c>
      <c r="G15" s="14">
        <v>8864738187</v>
      </c>
      <c r="I15" s="14">
        <v>-28637480783</v>
      </c>
      <c r="K15" s="5">
        <v>0.2646496966120902</v>
      </c>
      <c r="M15" s="14">
        <v>8334883310</v>
      </c>
      <c r="O15" s="14">
        <v>60505016898</v>
      </c>
      <c r="Q15" s="14">
        <v>33516176128</v>
      </c>
      <c r="S15" s="14">
        <v>102356076336</v>
      </c>
      <c r="U15" s="5">
        <v>0.31822424018189044</v>
      </c>
    </row>
    <row r="16" spans="1:21" x14ac:dyDescent="0.25">
      <c r="A16" s="3" t="s">
        <v>254</v>
      </c>
      <c r="C16" s="14">
        <v>0</v>
      </c>
      <c r="E16" s="14">
        <v>-1302960978</v>
      </c>
      <c r="G16" s="14">
        <v>0</v>
      </c>
      <c r="I16" s="14">
        <v>-1302960978</v>
      </c>
      <c r="K16" s="5">
        <v>1.2041150900738165E-2</v>
      </c>
      <c r="M16" s="14">
        <v>1878800000</v>
      </c>
      <c r="O16" s="14">
        <v>-5454290210</v>
      </c>
      <c r="Q16" s="14">
        <v>0</v>
      </c>
      <c r="S16" s="14">
        <v>-3575490210</v>
      </c>
      <c r="U16" s="5">
        <v>-1.1116171077328173E-2</v>
      </c>
    </row>
    <row r="17" spans="1:21" ht="37.5" x14ac:dyDescent="0.25">
      <c r="A17" s="3" t="s">
        <v>255</v>
      </c>
      <c r="C17" s="14">
        <v>0</v>
      </c>
      <c r="E17" s="14">
        <v>1683125460</v>
      </c>
      <c r="G17" s="14">
        <v>0</v>
      </c>
      <c r="I17" s="14">
        <v>1683125460</v>
      </c>
      <c r="K17" s="5">
        <v>-1.5554393409266275E-2</v>
      </c>
      <c r="M17" s="14">
        <v>0</v>
      </c>
      <c r="O17" s="14">
        <v>-8058892587</v>
      </c>
      <c r="Q17" s="14">
        <v>0</v>
      </c>
      <c r="S17" s="14">
        <v>-8058892587</v>
      </c>
      <c r="U17" s="5">
        <v>-2.5055033975580041E-2</v>
      </c>
    </row>
    <row r="18" spans="1:21" x14ac:dyDescent="0.25">
      <c r="A18" s="3" t="s">
        <v>256</v>
      </c>
      <c r="C18" s="14">
        <v>0</v>
      </c>
      <c r="E18" s="14">
        <v>-99302494</v>
      </c>
      <c r="G18" s="14">
        <v>0</v>
      </c>
      <c r="I18" s="14">
        <v>-99302494</v>
      </c>
      <c r="K18" s="5">
        <v>9.1769157730957481E-4</v>
      </c>
      <c r="M18" s="14">
        <v>0</v>
      </c>
      <c r="O18" s="14">
        <v>-181279839</v>
      </c>
      <c r="Q18" s="14">
        <v>0</v>
      </c>
      <c r="S18" s="14">
        <v>-181279839</v>
      </c>
      <c r="U18" s="5">
        <v>-5.6359760056356231E-4</v>
      </c>
    </row>
    <row r="19" spans="1:21" x14ac:dyDescent="0.25">
      <c r="A19" s="3" t="s">
        <v>27</v>
      </c>
      <c r="C19" s="14">
        <v>0</v>
      </c>
      <c r="E19" s="14">
        <v>883867927</v>
      </c>
      <c r="G19" s="14">
        <v>0</v>
      </c>
      <c r="I19" s="14">
        <v>883867927</v>
      </c>
      <c r="K19" s="5">
        <v>-8.168154891074279E-3</v>
      </c>
      <c r="M19" s="14">
        <v>318499361</v>
      </c>
      <c r="O19" s="14">
        <v>-16885518616</v>
      </c>
      <c r="Q19" s="14">
        <v>180183680</v>
      </c>
      <c r="S19" s="14">
        <v>-16386835575</v>
      </c>
      <c r="U19" s="5">
        <v>-5.0946543541996549E-2</v>
      </c>
    </row>
    <row r="20" spans="1:21" x14ac:dyDescent="0.25">
      <c r="A20" s="3" t="s">
        <v>28</v>
      </c>
      <c r="C20" s="14">
        <v>0</v>
      </c>
      <c r="E20" s="14">
        <v>-358951455</v>
      </c>
      <c r="G20" s="14">
        <v>0</v>
      </c>
      <c r="I20" s="14">
        <v>-358951455</v>
      </c>
      <c r="K20" s="5">
        <v>3.3172049728833284E-3</v>
      </c>
      <c r="M20" s="14">
        <v>630000000</v>
      </c>
      <c r="O20" s="14">
        <v>859266314</v>
      </c>
      <c r="Q20" s="14">
        <v>465800080</v>
      </c>
      <c r="S20" s="14">
        <v>1955066394</v>
      </c>
      <c r="U20" s="5">
        <v>6.0782861165319998E-3</v>
      </c>
    </row>
    <row r="21" spans="1:21" x14ac:dyDescent="0.25">
      <c r="A21" s="3" t="s">
        <v>29</v>
      </c>
      <c r="C21" s="14">
        <v>0</v>
      </c>
      <c r="E21" s="14">
        <v>-1051903710</v>
      </c>
      <c r="G21" s="14">
        <v>0</v>
      </c>
      <c r="I21" s="14">
        <v>-1051903710</v>
      </c>
      <c r="K21" s="5">
        <v>9.721036561354578E-3</v>
      </c>
      <c r="M21" s="14">
        <v>0</v>
      </c>
      <c r="O21" s="14">
        <v>-10402771062</v>
      </c>
      <c r="Q21" s="14">
        <v>734967484</v>
      </c>
      <c r="S21" s="14">
        <v>-9667803578</v>
      </c>
      <c r="U21" s="5">
        <v>-3.0057125653562739E-2</v>
      </c>
    </row>
    <row r="22" spans="1:21" x14ac:dyDescent="0.25">
      <c r="A22" s="3" t="s">
        <v>30</v>
      </c>
      <c r="C22" s="14">
        <v>0</v>
      </c>
      <c r="E22" s="14">
        <v>-1427636168</v>
      </c>
      <c r="G22" s="14">
        <v>0</v>
      </c>
      <c r="I22" s="14">
        <v>-1427636168</v>
      </c>
      <c r="K22" s="5">
        <v>1.3193321074454759E-2</v>
      </c>
      <c r="M22" s="14">
        <v>0</v>
      </c>
      <c r="O22" s="14">
        <v>-965655217</v>
      </c>
      <c r="Q22" s="14">
        <v>0</v>
      </c>
      <c r="S22" s="14">
        <v>-965655217</v>
      </c>
      <c r="U22" s="5">
        <v>-3.0022145114156139E-3</v>
      </c>
    </row>
    <row r="23" spans="1:21" x14ac:dyDescent="0.25">
      <c r="A23" s="3" t="s">
        <v>31</v>
      </c>
      <c r="C23" s="14">
        <v>0</v>
      </c>
      <c r="E23" s="14">
        <v>1161784417</v>
      </c>
      <c r="G23" s="14">
        <v>0</v>
      </c>
      <c r="I23" s="14">
        <v>1161784417</v>
      </c>
      <c r="K23" s="5">
        <v>-1.0736485370955687E-2</v>
      </c>
      <c r="M23" s="14">
        <v>3038719950</v>
      </c>
      <c r="O23" s="14">
        <v>-2096012534</v>
      </c>
      <c r="Q23" s="14">
        <v>0</v>
      </c>
      <c r="S23" s="14">
        <v>942707416</v>
      </c>
      <c r="U23" s="5">
        <v>2.9308699777203357E-3</v>
      </c>
    </row>
    <row r="24" spans="1:21" x14ac:dyDescent="0.25">
      <c r="A24" s="3" t="s">
        <v>32</v>
      </c>
      <c r="C24" s="14">
        <v>0</v>
      </c>
      <c r="E24" s="14">
        <v>-276009971</v>
      </c>
      <c r="G24" s="14">
        <v>0</v>
      </c>
      <c r="I24" s="14">
        <v>-276009971</v>
      </c>
      <c r="K24" s="5">
        <v>2.5507116230148261E-3</v>
      </c>
      <c r="M24" s="14">
        <v>810040340</v>
      </c>
      <c r="O24" s="14">
        <v>-2033738187</v>
      </c>
      <c r="Q24" s="14">
        <v>-822936491</v>
      </c>
      <c r="S24" s="14">
        <v>-2046634338</v>
      </c>
      <c r="U24" s="5">
        <v>-6.3629701377205814E-3</v>
      </c>
    </row>
    <row r="25" spans="1:21" x14ac:dyDescent="0.25">
      <c r="A25" s="3" t="s">
        <v>33</v>
      </c>
      <c r="C25" s="14">
        <v>0</v>
      </c>
      <c r="E25" s="14">
        <v>-1164567985</v>
      </c>
      <c r="G25" s="14">
        <v>0</v>
      </c>
      <c r="I25" s="14">
        <v>-1164567985</v>
      </c>
      <c r="K25" s="5">
        <v>1.0762209366452401E-2</v>
      </c>
      <c r="M25" s="14">
        <v>0</v>
      </c>
      <c r="O25" s="14">
        <v>-2654741206</v>
      </c>
      <c r="Q25" s="14">
        <v>0</v>
      </c>
      <c r="S25" s="14">
        <v>-2654741206</v>
      </c>
      <c r="U25" s="5">
        <v>-8.2535696306461175E-3</v>
      </c>
    </row>
    <row r="26" spans="1:21" x14ac:dyDescent="0.25">
      <c r="A26" s="3" t="s">
        <v>34</v>
      </c>
      <c r="C26" s="14">
        <v>0</v>
      </c>
      <c r="E26" s="14">
        <v>-12106336140</v>
      </c>
      <c r="G26" s="14">
        <v>0</v>
      </c>
      <c r="I26" s="14">
        <v>-12106336140</v>
      </c>
      <c r="K26" s="5">
        <v>0.1118791911485779</v>
      </c>
      <c r="M26" s="14">
        <v>14029500000</v>
      </c>
      <c r="O26" s="14">
        <v>-21423467385</v>
      </c>
      <c r="Q26" s="14">
        <v>0</v>
      </c>
      <c r="S26" s="14">
        <v>-7393967385</v>
      </c>
      <c r="U26" s="5">
        <v>-2.298778672696878E-2</v>
      </c>
    </row>
    <row r="27" spans="1:21" x14ac:dyDescent="0.25">
      <c r="A27" s="3" t="s">
        <v>35</v>
      </c>
      <c r="C27" s="14">
        <v>0</v>
      </c>
      <c r="E27" s="14">
        <v>-112158132</v>
      </c>
      <c r="G27" s="14">
        <v>0</v>
      </c>
      <c r="I27" s="14">
        <v>-112158132</v>
      </c>
      <c r="K27" s="5">
        <v>1.0364953478728893E-3</v>
      </c>
      <c r="M27" s="14">
        <v>0</v>
      </c>
      <c r="O27" s="14">
        <v>-112158132</v>
      </c>
      <c r="Q27" s="14">
        <v>0</v>
      </c>
      <c r="S27" s="14">
        <v>-112158132</v>
      </c>
      <c r="U27" s="5">
        <v>-3.4869875452002858E-4</v>
      </c>
    </row>
    <row r="28" spans="1:21" x14ac:dyDescent="0.25">
      <c r="A28" s="3" t="s">
        <v>36</v>
      </c>
      <c r="C28" s="14">
        <v>0</v>
      </c>
      <c r="E28" s="14">
        <v>1723682362</v>
      </c>
      <c r="G28" s="14">
        <v>0</v>
      </c>
      <c r="I28" s="14">
        <v>1723682362</v>
      </c>
      <c r="K28" s="5">
        <v>-1.5929194946145801E-2</v>
      </c>
      <c r="M28" s="14">
        <v>0</v>
      </c>
      <c r="O28" s="14">
        <v>26011416258</v>
      </c>
      <c r="Q28" s="14">
        <v>0</v>
      </c>
      <c r="S28" s="14">
        <v>26011416258</v>
      </c>
      <c r="U28" s="5">
        <v>8.0869289553312296E-2</v>
      </c>
    </row>
    <row r="29" spans="1:21" x14ac:dyDescent="0.25">
      <c r="A29" s="3" t="s">
        <v>37</v>
      </c>
      <c r="C29" s="14">
        <v>0</v>
      </c>
      <c r="E29" s="14">
        <v>-1437336657</v>
      </c>
      <c r="G29" s="14">
        <v>0</v>
      </c>
      <c r="I29" s="14">
        <v>-1437336657</v>
      </c>
      <c r="K29" s="5">
        <v>1.3282966930188092E-2</v>
      </c>
      <c r="M29" s="14">
        <v>2243700000</v>
      </c>
      <c r="O29" s="14">
        <v>-2196763914</v>
      </c>
      <c r="Q29" s="14">
        <v>0</v>
      </c>
      <c r="S29" s="14">
        <v>46936086</v>
      </c>
      <c r="U29" s="5">
        <v>1.4592392400263006E-4</v>
      </c>
    </row>
    <row r="30" spans="1:21" x14ac:dyDescent="0.25">
      <c r="A30" s="3" t="s">
        <v>38</v>
      </c>
      <c r="C30" s="14">
        <v>0</v>
      </c>
      <c r="E30" s="14">
        <v>-332899234</v>
      </c>
      <c r="G30" s="14">
        <v>0</v>
      </c>
      <c r="I30" s="14">
        <v>-332899234</v>
      </c>
      <c r="K30" s="5">
        <v>3.0764466311854087E-3</v>
      </c>
      <c r="M30" s="14">
        <v>2359017520</v>
      </c>
      <c r="O30" s="14">
        <v>-15615711</v>
      </c>
      <c r="Q30" s="14">
        <v>0</v>
      </c>
      <c r="S30" s="14">
        <v>2343401809</v>
      </c>
      <c r="U30" s="5">
        <v>7.28561788224399E-3</v>
      </c>
    </row>
    <row r="31" spans="1:21" x14ac:dyDescent="0.25">
      <c r="A31" s="3" t="s">
        <v>39</v>
      </c>
      <c r="C31" s="14">
        <v>0</v>
      </c>
      <c r="E31" s="14">
        <v>-3380840681</v>
      </c>
      <c r="G31" s="14">
        <v>0</v>
      </c>
      <c r="I31" s="14">
        <v>-3380840681</v>
      </c>
      <c r="K31" s="5">
        <v>3.1243616269892145E-2</v>
      </c>
      <c r="M31" s="14">
        <v>0</v>
      </c>
      <c r="O31" s="14">
        <v>1760434004</v>
      </c>
      <c r="Q31" s="14">
        <v>0</v>
      </c>
      <c r="S31" s="14">
        <v>1760434004</v>
      </c>
      <c r="U31" s="5">
        <v>5.4731755394206013E-3</v>
      </c>
    </row>
    <row r="32" spans="1:21" x14ac:dyDescent="0.25">
      <c r="A32" s="3" t="s">
        <v>40</v>
      </c>
      <c r="C32" s="14">
        <v>0</v>
      </c>
      <c r="E32" s="14">
        <v>-3140227876</v>
      </c>
      <c r="G32" s="14">
        <v>0</v>
      </c>
      <c r="I32" s="14">
        <v>-3140227876</v>
      </c>
      <c r="K32" s="5">
        <v>2.9020023128904861E-2</v>
      </c>
      <c r="M32" s="14">
        <v>2100000000</v>
      </c>
      <c r="O32" s="14">
        <v>-4441808958</v>
      </c>
      <c r="Q32" s="14">
        <v>0</v>
      </c>
      <c r="S32" s="14">
        <v>-2341808958</v>
      </c>
      <c r="U32" s="5">
        <v>-7.2806657209523234E-3</v>
      </c>
    </row>
    <row r="33" spans="1:21" ht="37.5" x14ac:dyDescent="0.25">
      <c r="A33" s="3" t="s">
        <v>257</v>
      </c>
      <c r="C33" s="14">
        <v>0</v>
      </c>
      <c r="E33" s="14">
        <v>-239557708</v>
      </c>
      <c r="G33" s="14">
        <v>0</v>
      </c>
      <c r="I33" s="14">
        <v>-239557708</v>
      </c>
      <c r="K33" s="5">
        <v>2.2138425940358211E-3</v>
      </c>
      <c r="M33" s="14">
        <v>165000000</v>
      </c>
      <c r="O33" s="14">
        <v>-558566925</v>
      </c>
      <c r="Q33" s="14">
        <v>-1624979194</v>
      </c>
      <c r="S33" s="14">
        <v>-2018546119</v>
      </c>
      <c r="U33" s="5">
        <v>-6.2756440846976425E-3</v>
      </c>
    </row>
    <row r="34" spans="1:21" ht="37.5" x14ac:dyDescent="0.25">
      <c r="A34" s="3" t="s">
        <v>42</v>
      </c>
      <c r="C34" s="14">
        <v>0</v>
      </c>
      <c r="E34" s="14">
        <v>-1927706492</v>
      </c>
      <c r="G34" s="14">
        <v>0</v>
      </c>
      <c r="I34" s="14">
        <v>-1927706492</v>
      </c>
      <c r="K34" s="5">
        <v>1.7814658423718818E-2</v>
      </c>
      <c r="M34" s="14">
        <v>1809000000</v>
      </c>
      <c r="O34" s="14">
        <v>-5436383352</v>
      </c>
      <c r="Q34" s="14">
        <v>-761264859</v>
      </c>
      <c r="S34" s="14">
        <v>-4388648211</v>
      </c>
      <c r="U34" s="5">
        <v>-1.3644272937804024E-2</v>
      </c>
    </row>
    <row r="35" spans="1:21" ht="37.5" x14ac:dyDescent="0.25">
      <c r="A35" s="3" t="s">
        <v>43</v>
      </c>
      <c r="C35" s="14">
        <v>0</v>
      </c>
      <c r="E35" s="14">
        <v>-1378799056</v>
      </c>
      <c r="G35" s="14">
        <v>0</v>
      </c>
      <c r="I35" s="14">
        <v>-1378799056</v>
      </c>
      <c r="K35" s="5">
        <v>1.2741999012568535E-2</v>
      </c>
      <c r="M35" s="14">
        <v>444444400</v>
      </c>
      <c r="O35" s="14">
        <v>-4169760351</v>
      </c>
      <c r="Q35" s="14">
        <v>-120703526</v>
      </c>
      <c r="S35" s="14">
        <v>-3846019477</v>
      </c>
      <c r="U35" s="5">
        <v>-1.1957244450983472E-2</v>
      </c>
    </row>
    <row r="36" spans="1:21" ht="37.5" x14ac:dyDescent="0.25">
      <c r="A36" s="3" t="s">
        <v>44</v>
      </c>
      <c r="C36" s="14">
        <v>0</v>
      </c>
      <c r="E36" s="14">
        <v>10972902298</v>
      </c>
      <c r="G36" s="14">
        <v>0</v>
      </c>
      <c r="I36" s="14">
        <v>10972902298</v>
      </c>
      <c r="K36" s="5">
        <v>-0.10140470407032756</v>
      </c>
      <c r="M36" s="14">
        <v>2342229560</v>
      </c>
      <c r="O36" s="14">
        <v>58387991714</v>
      </c>
      <c r="Q36" s="14">
        <v>0</v>
      </c>
      <c r="S36" s="14">
        <v>60730221274</v>
      </c>
      <c r="U36" s="5">
        <v>0.18880978260202785</v>
      </c>
    </row>
    <row r="37" spans="1:21" x14ac:dyDescent="0.25">
      <c r="A37" s="3" t="s">
        <v>46</v>
      </c>
      <c r="C37" s="14">
        <v>0</v>
      </c>
      <c r="E37" s="14">
        <v>3151138500</v>
      </c>
      <c r="G37" s="14">
        <v>0</v>
      </c>
      <c r="I37" s="14">
        <v>3151138500</v>
      </c>
      <c r="K37" s="5">
        <v>-2.9120852295874137E-2</v>
      </c>
      <c r="M37" s="14">
        <v>1394800000</v>
      </c>
      <c r="O37" s="14">
        <v>44141148108</v>
      </c>
      <c r="Q37" s="14">
        <v>0</v>
      </c>
      <c r="S37" s="14">
        <v>45535948108</v>
      </c>
      <c r="U37" s="5">
        <v>0.14157090625535962</v>
      </c>
    </row>
    <row r="38" spans="1:21" x14ac:dyDescent="0.25">
      <c r="A38" s="3" t="s">
        <v>47</v>
      </c>
      <c r="C38" s="14">
        <v>0</v>
      </c>
      <c r="E38" s="14">
        <v>-3566764516</v>
      </c>
      <c r="G38" s="14">
        <v>0</v>
      </c>
      <c r="I38" s="14">
        <v>-3566764516</v>
      </c>
      <c r="K38" s="5">
        <v>3.2961808135250487E-2</v>
      </c>
      <c r="M38" s="14">
        <v>0</v>
      </c>
      <c r="O38" s="14">
        <v>-9103407277</v>
      </c>
      <c r="Q38" s="14">
        <v>0</v>
      </c>
      <c r="S38" s="14">
        <v>-9103407277</v>
      </c>
      <c r="U38" s="5">
        <v>-2.8302421971315148E-2</v>
      </c>
    </row>
    <row r="39" spans="1:21" x14ac:dyDescent="0.25">
      <c r="A39" s="3" t="s">
        <v>48</v>
      </c>
      <c r="C39" s="14">
        <v>0</v>
      </c>
      <c r="E39" s="14">
        <v>-1419724079</v>
      </c>
      <c r="G39" s="14">
        <v>0</v>
      </c>
      <c r="I39" s="14">
        <v>-1419724079</v>
      </c>
      <c r="K39" s="5">
        <v>1.3120202493624113E-2</v>
      </c>
      <c r="M39" s="14">
        <v>1970946360</v>
      </c>
      <c r="O39" s="14">
        <v>56788963</v>
      </c>
      <c r="Q39" s="14">
        <v>0</v>
      </c>
      <c r="S39" s="14">
        <v>2027735323</v>
      </c>
      <c r="U39" s="5">
        <v>6.304213248009229E-3</v>
      </c>
    </row>
    <row r="40" spans="1:21" x14ac:dyDescent="0.25">
      <c r="A40" s="3" t="s">
        <v>49</v>
      </c>
      <c r="C40" s="14">
        <v>0</v>
      </c>
      <c r="E40" s="14">
        <v>-10310763028</v>
      </c>
      <c r="G40" s="14">
        <v>323172900</v>
      </c>
      <c r="I40" s="14">
        <v>-9987590128</v>
      </c>
      <c r="K40" s="5">
        <v>9.2299064896455257E-2</v>
      </c>
      <c r="M40" s="14">
        <v>17384644000</v>
      </c>
      <c r="O40" s="14">
        <v>1159829230</v>
      </c>
      <c r="Q40" s="14">
        <v>12764473421</v>
      </c>
      <c r="S40" s="14">
        <v>31308946651</v>
      </c>
      <c r="U40" s="5">
        <v>9.733927008108266E-2</v>
      </c>
    </row>
    <row r="41" spans="1:21" x14ac:dyDescent="0.25">
      <c r="A41" s="3" t="s">
        <v>50</v>
      </c>
      <c r="C41" s="14">
        <v>0</v>
      </c>
      <c r="E41" s="14">
        <v>-479466331</v>
      </c>
      <c r="G41" s="14">
        <v>0</v>
      </c>
      <c r="I41" s="14">
        <v>-479466331</v>
      </c>
      <c r="K41" s="5">
        <v>4.4309281251508617E-3</v>
      </c>
      <c r="M41" s="14">
        <v>0</v>
      </c>
      <c r="O41" s="14">
        <v>-479466331</v>
      </c>
      <c r="Q41" s="14">
        <v>0</v>
      </c>
      <c r="S41" s="14">
        <v>-479466331</v>
      </c>
      <c r="U41" s="5">
        <v>-1.4906570702692139E-3</v>
      </c>
    </row>
    <row r="42" spans="1:21" x14ac:dyDescent="0.25">
      <c r="A42" s="3" t="s">
        <v>51</v>
      </c>
      <c r="C42" s="14">
        <v>0</v>
      </c>
      <c r="E42" s="14">
        <v>-3959857818</v>
      </c>
      <c r="G42" s="14">
        <v>0</v>
      </c>
      <c r="I42" s="14">
        <v>-3959857818</v>
      </c>
      <c r="K42" s="5">
        <v>3.6594530716641128E-2</v>
      </c>
      <c r="M42" s="14">
        <v>1016800000</v>
      </c>
      <c r="O42" s="14">
        <v>1394177572</v>
      </c>
      <c r="Q42" s="14">
        <v>0</v>
      </c>
      <c r="S42" s="14">
        <v>2410977572</v>
      </c>
      <c r="U42" s="5">
        <v>7.4957104004917136E-3</v>
      </c>
    </row>
    <row r="43" spans="1:21" x14ac:dyDescent="0.25">
      <c r="A43" s="3" t="s">
        <v>52</v>
      </c>
      <c r="C43" s="14">
        <v>0</v>
      </c>
      <c r="E43" s="14">
        <v>-1280918754</v>
      </c>
      <c r="G43" s="14">
        <v>0</v>
      </c>
      <c r="I43" s="14">
        <v>-1280918754</v>
      </c>
      <c r="K43" s="5">
        <v>1.1837450444735812E-2</v>
      </c>
      <c r="M43" s="14">
        <v>0</v>
      </c>
      <c r="O43" s="14">
        <v>766628647</v>
      </c>
      <c r="Q43" s="14">
        <v>0</v>
      </c>
      <c r="S43" s="14">
        <v>766628647</v>
      </c>
      <c r="U43" s="5">
        <v>2.3834424630777072E-3</v>
      </c>
    </row>
    <row r="44" spans="1:21" x14ac:dyDescent="0.25">
      <c r="A44" s="3" t="s">
        <v>53</v>
      </c>
      <c r="C44" s="14">
        <v>0</v>
      </c>
      <c r="E44" s="14">
        <v>13096306162</v>
      </c>
      <c r="G44" s="14">
        <v>215698767</v>
      </c>
      <c r="I44" s="14">
        <v>13312004929</v>
      </c>
      <c r="K44" s="5">
        <v>-0.12302122845421028</v>
      </c>
      <c r="M44" s="14">
        <v>2943641100</v>
      </c>
      <c r="O44" s="14">
        <v>21964517257</v>
      </c>
      <c r="Q44" s="14">
        <v>215698767</v>
      </c>
      <c r="S44" s="14">
        <v>25123857124</v>
      </c>
      <c r="U44" s="5">
        <v>7.810987515268128E-2</v>
      </c>
    </row>
    <row r="45" spans="1:21" x14ac:dyDescent="0.25">
      <c r="A45" s="3" t="s">
        <v>54</v>
      </c>
      <c r="C45" s="14">
        <v>0</v>
      </c>
      <c r="E45" s="14">
        <v>-2058002159</v>
      </c>
      <c r="G45" s="14">
        <v>0</v>
      </c>
      <c r="I45" s="14">
        <v>-2058002159</v>
      </c>
      <c r="K45" s="5">
        <v>1.901876953260832E-2</v>
      </c>
      <c r="M45" s="14">
        <v>0</v>
      </c>
      <c r="O45" s="14">
        <v>3393395334</v>
      </c>
      <c r="Q45" s="14">
        <v>0</v>
      </c>
      <c r="S45" s="14">
        <v>3393395334</v>
      </c>
      <c r="U45" s="5">
        <v>1.055003953311095E-2</v>
      </c>
    </row>
    <row r="46" spans="1:21" x14ac:dyDescent="0.25">
      <c r="A46" s="3" t="s">
        <v>55</v>
      </c>
      <c r="C46" s="14">
        <v>0</v>
      </c>
      <c r="E46" s="14">
        <v>1248843087</v>
      </c>
      <c r="G46" s="14">
        <v>0</v>
      </c>
      <c r="I46" s="14">
        <v>1248843087</v>
      </c>
      <c r="K46" s="5">
        <v>-1.1541027180255802E-2</v>
      </c>
      <c r="M46" s="14">
        <v>0</v>
      </c>
      <c r="O46" s="14">
        <v>5026175689</v>
      </c>
      <c r="Q46" s="14">
        <v>0</v>
      </c>
      <c r="S46" s="14">
        <v>5026175689</v>
      </c>
      <c r="U46" s="5">
        <v>1.5626340876942802E-2</v>
      </c>
    </row>
    <row r="47" spans="1:21" x14ac:dyDescent="0.25">
      <c r="A47" s="3" t="s">
        <v>56</v>
      </c>
      <c r="C47" s="14">
        <v>0</v>
      </c>
      <c r="E47" s="14">
        <v>-3728106568</v>
      </c>
      <c r="G47" s="14">
        <v>0</v>
      </c>
      <c r="I47" s="14">
        <v>-3728106568</v>
      </c>
      <c r="K47" s="5">
        <v>3.4452830527762032E-2</v>
      </c>
      <c r="M47" s="14">
        <v>13567424640</v>
      </c>
      <c r="O47" s="14">
        <v>-5330443675</v>
      </c>
      <c r="Q47" s="14">
        <v>17461838785</v>
      </c>
      <c r="S47" s="14">
        <v>25698819750</v>
      </c>
      <c r="U47" s="5">
        <v>7.9897429456650654E-2</v>
      </c>
    </row>
    <row r="48" spans="1:21" x14ac:dyDescent="0.25">
      <c r="A48" s="3" t="s">
        <v>57</v>
      </c>
      <c r="C48" s="14">
        <v>0</v>
      </c>
      <c r="E48" s="14">
        <v>-9220919780</v>
      </c>
      <c r="G48" s="14">
        <v>0</v>
      </c>
      <c r="I48" s="14">
        <v>-9220919780</v>
      </c>
      <c r="K48" s="5">
        <v>8.5213976772358382E-2</v>
      </c>
      <c r="M48" s="14">
        <v>2639544250</v>
      </c>
      <c r="O48" s="14">
        <v>-10495355847</v>
      </c>
      <c r="Q48" s="14">
        <v>0</v>
      </c>
      <c r="S48" s="14">
        <v>-7855811597</v>
      </c>
      <c r="U48" s="5">
        <v>-2.4423656767196305E-2</v>
      </c>
    </row>
    <row r="49" spans="1:21" x14ac:dyDescent="0.25">
      <c r="A49" s="3" t="s">
        <v>58</v>
      </c>
      <c r="C49" s="14">
        <v>0</v>
      </c>
      <c r="E49" s="14">
        <v>283201</v>
      </c>
      <c r="G49" s="14">
        <v>0</v>
      </c>
      <c r="I49" s="14">
        <v>283201</v>
      </c>
      <c r="K49" s="5">
        <v>-2.6171666180473664E-6</v>
      </c>
      <c r="M49" s="14">
        <v>0</v>
      </c>
      <c r="O49" s="14">
        <v>283201</v>
      </c>
      <c r="Q49" s="14">
        <v>0</v>
      </c>
      <c r="S49" s="14">
        <v>283201</v>
      </c>
      <c r="U49" s="5">
        <v>8.8046969236993544E-7</v>
      </c>
    </row>
    <row r="50" spans="1:21" x14ac:dyDescent="0.25">
      <c r="A50" s="3" t="s">
        <v>59</v>
      </c>
      <c r="C50" s="14">
        <v>0</v>
      </c>
      <c r="E50" s="14">
        <v>-17322762571</v>
      </c>
      <c r="G50" s="14">
        <v>-393170292</v>
      </c>
      <c r="I50" s="14">
        <v>-17715932863</v>
      </c>
      <c r="K50" s="5">
        <v>0.16371957760252229</v>
      </c>
      <c r="M50" s="14">
        <v>18037894500</v>
      </c>
      <c r="O50" s="14">
        <v>-20063325633</v>
      </c>
      <c r="Q50" s="14">
        <v>-393170292</v>
      </c>
      <c r="S50" s="14">
        <v>-2418601425</v>
      </c>
      <c r="U50" s="5">
        <v>-7.5194128997963898E-3</v>
      </c>
    </row>
    <row r="51" spans="1:21" x14ac:dyDescent="0.25">
      <c r="A51" s="3" t="s">
        <v>60</v>
      </c>
      <c r="C51" s="14">
        <v>0</v>
      </c>
      <c r="E51" s="14">
        <v>-2583535950</v>
      </c>
      <c r="G51" s="14">
        <v>0</v>
      </c>
      <c r="I51" s="14">
        <v>-2583535950</v>
      </c>
      <c r="K51" s="5">
        <v>2.3875424327122044E-2</v>
      </c>
      <c r="M51" s="14">
        <v>11300000000</v>
      </c>
      <c r="O51" s="14">
        <v>-25728318311</v>
      </c>
      <c r="Q51" s="14">
        <v>0</v>
      </c>
      <c r="S51" s="14">
        <v>-14428318311</v>
      </c>
      <c r="U51" s="5">
        <v>-4.48575286976447E-2</v>
      </c>
    </row>
    <row r="52" spans="1:21" x14ac:dyDescent="0.25">
      <c r="A52" s="3" t="s">
        <v>61</v>
      </c>
      <c r="C52" s="14">
        <v>0</v>
      </c>
      <c r="E52" s="14">
        <v>-1367539870</v>
      </c>
      <c r="G52" s="14">
        <v>0</v>
      </c>
      <c r="I52" s="14">
        <v>-1367539870</v>
      </c>
      <c r="K52" s="5">
        <v>1.2637948653475218E-2</v>
      </c>
      <c r="M52" s="14">
        <v>6480000000</v>
      </c>
      <c r="O52" s="14">
        <v>-21999020811</v>
      </c>
      <c r="Q52" s="14">
        <v>0</v>
      </c>
      <c r="S52" s="14">
        <v>-15519020811</v>
      </c>
      <c r="U52" s="5">
        <v>-4.8248514233155237E-2</v>
      </c>
    </row>
    <row r="53" spans="1:21" x14ac:dyDescent="0.25">
      <c r="A53" s="3" t="s">
        <v>62</v>
      </c>
      <c r="C53" s="14">
        <v>0</v>
      </c>
      <c r="E53" s="14">
        <v>-1184347445</v>
      </c>
      <c r="G53" s="14">
        <v>0</v>
      </c>
      <c r="I53" s="14">
        <v>-1184347445</v>
      </c>
      <c r="K53" s="5">
        <v>1.0944998771980642E-2</v>
      </c>
      <c r="M53" s="14">
        <v>670531140</v>
      </c>
      <c r="O53" s="14">
        <v>-2494918245</v>
      </c>
      <c r="Q53" s="14">
        <v>0</v>
      </c>
      <c r="S53" s="14">
        <v>-1824387105</v>
      </c>
      <c r="U53" s="5">
        <v>-5.6720052298651034E-3</v>
      </c>
    </row>
    <row r="54" spans="1:21" x14ac:dyDescent="0.25">
      <c r="A54" s="3" t="s">
        <v>63</v>
      </c>
      <c r="C54" s="14">
        <v>0</v>
      </c>
      <c r="E54" s="14">
        <v>-3225589863</v>
      </c>
      <c r="G54" s="14">
        <v>0</v>
      </c>
      <c r="I54" s="14">
        <v>-3225589863</v>
      </c>
      <c r="K54" s="5">
        <v>2.9808885254485606E-2</v>
      </c>
      <c r="M54" s="14">
        <v>3387672468</v>
      </c>
      <c r="O54" s="14">
        <v>-234759243</v>
      </c>
      <c r="Q54" s="14">
        <v>0</v>
      </c>
      <c r="S54" s="14">
        <v>3152913225</v>
      </c>
      <c r="U54" s="5">
        <v>9.8023825384968653E-3</v>
      </c>
    </row>
    <row r="55" spans="1:21" x14ac:dyDescent="0.25">
      <c r="A55" s="3" t="s">
        <v>64</v>
      </c>
      <c r="C55" s="14">
        <v>5943884228</v>
      </c>
      <c r="E55" s="14">
        <v>-5455654913</v>
      </c>
      <c r="G55" s="14">
        <v>0</v>
      </c>
      <c r="I55" s="14">
        <v>488229315</v>
      </c>
      <c r="K55" s="5">
        <v>-4.5119101456920436E-3</v>
      </c>
      <c r="M55" s="14">
        <v>5943884228</v>
      </c>
      <c r="O55" s="14">
        <v>6820420799</v>
      </c>
      <c r="Q55" s="14">
        <v>0</v>
      </c>
      <c r="S55" s="14">
        <v>12764305027</v>
      </c>
      <c r="U55" s="5">
        <v>3.9684124422013731E-2</v>
      </c>
    </row>
    <row r="56" spans="1:21" x14ac:dyDescent="0.25">
      <c r="A56" s="3" t="s">
        <v>258</v>
      </c>
      <c r="C56" s="14">
        <v>0</v>
      </c>
      <c r="E56" s="14">
        <v>-2646072490</v>
      </c>
      <c r="G56" s="14">
        <v>0</v>
      </c>
      <c r="I56" s="14">
        <v>-2646072490</v>
      </c>
      <c r="K56" s="5">
        <v>2.4453347939313329E-2</v>
      </c>
      <c r="M56" s="14">
        <v>2506404040</v>
      </c>
      <c r="O56" s="14">
        <v>-1146221861</v>
      </c>
      <c r="Q56" s="14">
        <v>0</v>
      </c>
      <c r="S56" s="14">
        <v>1360182179</v>
      </c>
      <c r="U56" s="5">
        <v>4.2287957482890189E-3</v>
      </c>
    </row>
    <row r="57" spans="1:21" x14ac:dyDescent="0.25">
      <c r="A57" s="3" t="s">
        <v>65</v>
      </c>
      <c r="C57" s="14">
        <v>0</v>
      </c>
      <c r="E57" s="14">
        <v>-2056086867</v>
      </c>
      <c r="G57" s="14">
        <v>0</v>
      </c>
      <c r="I57" s="14">
        <v>-2056086867</v>
      </c>
      <c r="K57" s="5">
        <v>1.9001069601159586E-2</v>
      </c>
      <c r="M57" s="14">
        <v>2466891700</v>
      </c>
      <c r="O57" s="14">
        <v>-3550748242</v>
      </c>
      <c r="Q57" s="14">
        <v>0</v>
      </c>
      <c r="S57" s="14">
        <v>-1083856542</v>
      </c>
      <c r="U57" s="5">
        <v>-3.3697015056722329E-3</v>
      </c>
    </row>
    <row r="58" spans="1:21" x14ac:dyDescent="0.25">
      <c r="A58" s="3" t="s">
        <v>259</v>
      </c>
      <c r="C58" s="14">
        <v>0</v>
      </c>
      <c r="E58" s="14">
        <v>-548715600</v>
      </c>
      <c r="G58" s="14">
        <v>481269890</v>
      </c>
      <c r="I58" s="14">
        <v>-67445710</v>
      </c>
      <c r="K58" s="5">
        <v>6.2329109269565941E-4</v>
      </c>
      <c r="M58" s="14">
        <v>2030000000</v>
      </c>
      <c r="O58" s="14">
        <v>0</v>
      </c>
      <c r="Q58" s="14">
        <v>20271102320</v>
      </c>
      <c r="S58" s="14">
        <v>22301102320</v>
      </c>
      <c r="U58" s="5">
        <v>6.9333952560904993E-2</v>
      </c>
    </row>
    <row r="59" spans="1:21" x14ac:dyDescent="0.25">
      <c r="A59" s="3" t="s">
        <v>66</v>
      </c>
      <c r="C59" s="14">
        <v>0</v>
      </c>
      <c r="E59" s="14">
        <v>-3210898202</v>
      </c>
      <c r="G59" s="14">
        <v>3550714720</v>
      </c>
      <c r="I59" s="14">
        <v>339816518</v>
      </c>
      <c r="K59" s="5">
        <v>-3.1403718460411229E-3</v>
      </c>
      <c r="M59" s="14">
        <v>14515578000</v>
      </c>
      <c r="O59" s="14">
        <v>17733319189</v>
      </c>
      <c r="Q59" s="14">
        <v>14753509531</v>
      </c>
      <c r="S59" s="14">
        <v>47002406720</v>
      </c>
      <c r="U59" s="5">
        <v>0.14613011460201406</v>
      </c>
    </row>
    <row r="60" spans="1:21" x14ac:dyDescent="0.25">
      <c r="A60" s="3" t="s">
        <v>260</v>
      </c>
      <c r="C60" s="14">
        <v>0</v>
      </c>
      <c r="E60" s="14">
        <v>2165060842</v>
      </c>
      <c r="G60" s="14">
        <v>-3707923190</v>
      </c>
      <c r="I60" s="14">
        <v>-1542862348</v>
      </c>
      <c r="K60" s="5">
        <v>1.4258169404160928E-2</v>
      </c>
      <c r="M60" s="14">
        <v>21648577500</v>
      </c>
      <c r="O60" s="14">
        <v>-14195244837</v>
      </c>
      <c r="Q60" s="14">
        <v>-3750667629</v>
      </c>
      <c r="S60" s="14">
        <v>3702665034</v>
      </c>
      <c r="U60" s="5">
        <v>1.1511556609739713E-2</v>
      </c>
    </row>
    <row r="61" spans="1:21" x14ac:dyDescent="0.25">
      <c r="A61" s="3" t="s">
        <v>69</v>
      </c>
      <c r="C61" s="14">
        <v>0</v>
      </c>
      <c r="E61" s="14">
        <v>-1630628556</v>
      </c>
      <c r="G61" s="14">
        <v>0</v>
      </c>
      <c r="I61" s="14">
        <v>-1630628556</v>
      </c>
      <c r="K61" s="5">
        <v>1.5069249837387512E-2</v>
      </c>
      <c r="M61" s="14">
        <v>3977878800</v>
      </c>
      <c r="O61" s="14">
        <v>-38562528973</v>
      </c>
      <c r="Q61" s="14">
        <v>0</v>
      </c>
      <c r="S61" s="14">
        <v>-34584650173</v>
      </c>
      <c r="U61" s="5">
        <v>-0.107523406691866</v>
      </c>
    </row>
    <row r="62" spans="1:21" x14ac:dyDescent="0.25">
      <c r="A62" s="3" t="s">
        <v>70</v>
      </c>
      <c r="C62" s="14">
        <v>2837062900</v>
      </c>
      <c r="E62" s="14">
        <v>-2319308790</v>
      </c>
      <c r="G62" s="14">
        <v>0</v>
      </c>
      <c r="I62" s="14">
        <v>517754110</v>
      </c>
      <c r="K62" s="5">
        <v>-4.7847598456531729E-3</v>
      </c>
      <c r="M62" s="14">
        <v>2837062900</v>
      </c>
      <c r="O62" s="14">
        <v>-2319308790</v>
      </c>
      <c r="Q62" s="14">
        <v>0</v>
      </c>
      <c r="S62" s="14">
        <v>517754110</v>
      </c>
      <c r="U62" s="5">
        <v>1.6096934754996264E-3</v>
      </c>
    </row>
    <row r="63" spans="1:21" x14ac:dyDescent="0.25">
      <c r="A63" s="3" t="s">
        <v>73</v>
      </c>
      <c r="C63" s="14">
        <v>0</v>
      </c>
      <c r="E63" s="14">
        <v>-3229306139</v>
      </c>
      <c r="G63" s="14">
        <v>0</v>
      </c>
      <c r="I63" s="14">
        <v>-3229306139</v>
      </c>
      <c r="K63" s="5">
        <v>2.9843228754298994E-2</v>
      </c>
      <c r="M63" s="14">
        <v>10295038600</v>
      </c>
      <c r="O63" s="14">
        <v>-6414973006</v>
      </c>
      <c r="Q63" s="14">
        <v>-198876813</v>
      </c>
      <c r="S63" s="14">
        <v>3681188781</v>
      </c>
      <c r="U63" s="5">
        <v>1.1444787107258545E-2</v>
      </c>
    </row>
    <row r="64" spans="1:21" x14ac:dyDescent="0.25">
      <c r="A64" s="3" t="s">
        <v>261</v>
      </c>
      <c r="C64" s="14">
        <v>0</v>
      </c>
      <c r="E64" s="14">
        <v>-988835105</v>
      </c>
      <c r="G64" s="14">
        <v>0</v>
      </c>
      <c r="I64" s="14">
        <v>-988835105</v>
      </c>
      <c r="K64" s="5">
        <v>9.1381959370177464E-3</v>
      </c>
      <c r="M64" s="14">
        <v>425108500</v>
      </c>
      <c r="O64" s="14">
        <v>-7025451121</v>
      </c>
      <c r="Q64" s="14">
        <v>0</v>
      </c>
      <c r="S64" s="14">
        <v>-6600342621</v>
      </c>
      <c r="U64" s="5">
        <v>-2.052041354743819E-2</v>
      </c>
    </row>
    <row r="65" spans="1:21" x14ac:dyDescent="0.25">
      <c r="A65" s="3" t="s">
        <v>214</v>
      </c>
      <c r="L65" s="6"/>
      <c r="M65" s="14">
        <v>0</v>
      </c>
      <c r="O65" s="14">
        <v>0</v>
      </c>
      <c r="Q65" s="14">
        <v>512437162</v>
      </c>
      <c r="S65" s="14">
        <v>512437162</v>
      </c>
      <c r="U65" s="5">
        <v>1.5931631257836757E-3</v>
      </c>
    </row>
    <row r="66" spans="1:21" x14ac:dyDescent="0.25">
      <c r="A66" s="3" t="s">
        <v>217</v>
      </c>
      <c r="L66" s="6"/>
      <c r="M66" s="14">
        <v>0</v>
      </c>
      <c r="O66" s="14">
        <v>0</v>
      </c>
      <c r="Q66" s="14">
        <v>574103409</v>
      </c>
      <c r="S66" s="14">
        <v>574103409</v>
      </c>
      <c r="U66" s="5">
        <v>1.7848830050415118E-3</v>
      </c>
    </row>
    <row r="67" spans="1:21" x14ac:dyDescent="0.25">
      <c r="A67" s="3" t="s">
        <v>218</v>
      </c>
      <c r="L67" s="6"/>
      <c r="M67" s="14">
        <v>0</v>
      </c>
      <c r="O67" s="14">
        <v>0</v>
      </c>
      <c r="Q67" s="14">
        <v>248080499</v>
      </c>
      <c r="S67" s="14">
        <v>248080499</v>
      </c>
      <c r="U67" s="5">
        <v>7.7128032965106084E-4</v>
      </c>
    </row>
    <row r="68" spans="1:21" x14ac:dyDescent="0.25">
      <c r="A68" s="3" t="s">
        <v>262</v>
      </c>
      <c r="L68" s="6"/>
      <c r="M68" s="14">
        <v>0</v>
      </c>
      <c r="O68" s="14">
        <v>0</v>
      </c>
      <c r="Q68" s="14">
        <v>94770025</v>
      </c>
      <c r="S68" s="14">
        <v>94770025</v>
      </c>
      <c r="U68" s="5">
        <v>2.9463926595471444E-4</v>
      </c>
    </row>
    <row r="69" spans="1:21" x14ac:dyDescent="0.25">
      <c r="A69" s="3" t="s">
        <v>263</v>
      </c>
      <c r="L69" s="6"/>
      <c r="M69" s="14">
        <v>0</v>
      </c>
      <c r="O69" s="14">
        <v>0</v>
      </c>
      <c r="Q69" s="14">
        <v>463956922</v>
      </c>
      <c r="S69" s="14">
        <v>463956922</v>
      </c>
      <c r="U69" s="5">
        <v>1.4424384390812255E-3</v>
      </c>
    </row>
    <row r="70" spans="1:21" x14ac:dyDescent="0.25">
      <c r="A70" s="3" t="s">
        <v>150</v>
      </c>
      <c r="L70" s="6"/>
      <c r="M70" s="14">
        <v>16965000</v>
      </c>
      <c r="O70" s="14">
        <v>0</v>
      </c>
      <c r="Q70" s="14">
        <v>-2024240179</v>
      </c>
      <c r="S70" s="14">
        <v>-2007275179</v>
      </c>
      <c r="U70" s="5">
        <v>-6.2406028204559198E-3</v>
      </c>
    </row>
    <row r="71" spans="1:21" x14ac:dyDescent="0.25">
      <c r="A71" s="3" t="s">
        <v>152</v>
      </c>
      <c r="L71" s="6"/>
      <c r="M71" s="14">
        <v>114000000</v>
      </c>
      <c r="O71" s="14">
        <v>0</v>
      </c>
      <c r="Q71" s="14">
        <v>-3341853966</v>
      </c>
      <c r="S71" s="14">
        <v>-3227853966</v>
      </c>
      <c r="U71" s="5">
        <v>-1.0035372715700496E-2</v>
      </c>
    </row>
    <row r="72" spans="1:21" x14ac:dyDescent="0.25">
      <c r="A72" s="3" t="s">
        <v>221</v>
      </c>
      <c r="L72" s="6"/>
      <c r="M72" s="14">
        <v>0</v>
      </c>
      <c r="O72" s="14">
        <v>0</v>
      </c>
      <c r="Q72" s="14">
        <v>1623926964</v>
      </c>
      <c r="S72" s="14">
        <v>1623926964</v>
      </c>
      <c r="U72" s="5">
        <v>5.0487762205088374E-3</v>
      </c>
    </row>
    <row r="73" spans="1:21" ht="37.5" x14ac:dyDescent="0.25">
      <c r="A73" s="3" t="s">
        <v>222</v>
      </c>
      <c r="L73" s="6"/>
      <c r="M73" s="14">
        <v>0</v>
      </c>
      <c r="O73" s="14">
        <v>0</v>
      </c>
      <c r="Q73" s="14">
        <v>1946903469</v>
      </c>
      <c r="S73" s="14">
        <v>1946903469</v>
      </c>
      <c r="U73" s="5">
        <v>6.0529076465986702E-3</v>
      </c>
    </row>
    <row r="74" spans="1:21" x14ac:dyDescent="0.25">
      <c r="A74" s="3" t="s">
        <v>154</v>
      </c>
      <c r="L74" s="6"/>
      <c r="M74" s="14">
        <v>46336389</v>
      </c>
      <c r="O74" s="14">
        <v>0</v>
      </c>
      <c r="Q74" s="14">
        <v>1270177278</v>
      </c>
      <c r="S74" s="14">
        <v>1316513667</v>
      </c>
      <c r="U74" s="5">
        <v>4.0930306862769043E-3</v>
      </c>
    </row>
    <row r="75" spans="1:21" x14ac:dyDescent="0.25">
      <c r="A75" s="3" t="s">
        <v>156</v>
      </c>
      <c r="L75" s="6"/>
      <c r="M75" s="14">
        <v>2037163</v>
      </c>
      <c r="O75" s="14">
        <v>0</v>
      </c>
      <c r="Q75" s="14">
        <v>56485056</v>
      </c>
      <c r="S75" s="14">
        <v>58522219</v>
      </c>
      <c r="U75" s="5">
        <v>1.8194512081431911E-4</v>
      </c>
    </row>
    <row r="76" spans="1:21" x14ac:dyDescent="0.25">
      <c r="A76" s="3" t="s">
        <v>156</v>
      </c>
      <c r="L76" s="6"/>
      <c r="M76" s="14">
        <v>0</v>
      </c>
      <c r="O76" s="14">
        <v>481749</v>
      </c>
      <c r="Q76" s="14">
        <v>0</v>
      </c>
      <c r="S76" s="14">
        <v>481749</v>
      </c>
      <c r="U76" s="5">
        <v>1.4977538703236359E-6</v>
      </c>
    </row>
    <row r="77" spans="1:21" x14ac:dyDescent="0.25">
      <c r="A77" s="3" t="s">
        <v>224</v>
      </c>
      <c r="L77" s="6"/>
      <c r="M77" s="14">
        <v>0</v>
      </c>
      <c r="O77" s="14">
        <v>0</v>
      </c>
      <c r="Q77" s="14">
        <v>69881155</v>
      </c>
      <c r="S77" s="14">
        <v>69881155</v>
      </c>
      <c r="U77" s="5">
        <v>2.1725996393129183E-4</v>
      </c>
    </row>
    <row r="78" spans="1:21" x14ac:dyDescent="0.25">
      <c r="A78" s="3" t="s">
        <v>225</v>
      </c>
      <c r="L78" s="6"/>
      <c r="M78" s="14">
        <v>0</v>
      </c>
      <c r="O78" s="14">
        <v>0</v>
      </c>
      <c r="Q78" s="14">
        <v>847094200</v>
      </c>
      <c r="S78" s="14">
        <v>847094200</v>
      </c>
      <c r="U78" s="5">
        <v>2.6336092375463241E-3</v>
      </c>
    </row>
    <row r="79" spans="1:21" x14ac:dyDescent="0.25">
      <c r="A79" s="3" t="s">
        <v>226</v>
      </c>
      <c r="L79" s="6"/>
      <c r="M79" s="14">
        <v>0</v>
      </c>
      <c r="O79" s="14">
        <v>0</v>
      </c>
      <c r="Q79" s="14">
        <v>-778422529</v>
      </c>
      <c r="S79" s="14">
        <v>-778422529</v>
      </c>
      <c r="U79" s="5">
        <v>-2.4201095499043336E-3</v>
      </c>
    </row>
    <row r="80" spans="1:21" x14ac:dyDescent="0.25">
      <c r="A80" s="3" t="s">
        <v>158</v>
      </c>
      <c r="L80" s="6"/>
      <c r="M80" s="14">
        <v>168333700</v>
      </c>
      <c r="O80" s="14">
        <v>0</v>
      </c>
      <c r="Q80" s="14">
        <v>1483623056</v>
      </c>
      <c r="S80" s="14">
        <v>1651956756</v>
      </c>
      <c r="U80" s="5">
        <v>5.1359206244460873E-3</v>
      </c>
    </row>
    <row r="81" spans="1:21" x14ac:dyDescent="0.25">
      <c r="A81" s="3" t="s">
        <v>160</v>
      </c>
      <c r="L81" s="6"/>
      <c r="M81" s="14">
        <v>18304869</v>
      </c>
      <c r="O81" s="14">
        <v>0</v>
      </c>
      <c r="Q81" s="14">
        <v>22965701</v>
      </c>
      <c r="S81" s="14">
        <v>41270570</v>
      </c>
      <c r="U81" s="5">
        <v>1.2830987910294062E-4</v>
      </c>
    </row>
    <row r="82" spans="1:21" x14ac:dyDescent="0.25">
      <c r="A82" s="3" t="s">
        <v>227</v>
      </c>
      <c r="L82" s="6"/>
      <c r="M82" s="14">
        <v>0</v>
      </c>
      <c r="O82" s="14">
        <v>0</v>
      </c>
      <c r="Q82" s="14">
        <v>99070637</v>
      </c>
      <c r="S82" s="14">
        <v>99070637</v>
      </c>
      <c r="U82" s="5">
        <v>3.0800983500158381E-4</v>
      </c>
    </row>
    <row r="83" spans="1:21" x14ac:dyDescent="0.25">
      <c r="A83" s="3" t="s">
        <v>161</v>
      </c>
      <c r="L83" s="6"/>
      <c r="M83" s="14">
        <v>22000000</v>
      </c>
      <c r="O83" s="14">
        <v>0</v>
      </c>
      <c r="Q83" s="14">
        <v>-881792300</v>
      </c>
      <c r="S83" s="14">
        <v>-859792300</v>
      </c>
      <c r="U83" s="5">
        <v>-2.6730875310575853E-3</v>
      </c>
    </row>
    <row r="84" spans="1:21" ht="37.5" x14ac:dyDescent="0.25">
      <c r="A84" s="3" t="s">
        <v>165</v>
      </c>
      <c r="L84" s="6"/>
      <c r="M84" s="14">
        <v>864800000</v>
      </c>
      <c r="O84" s="14">
        <v>0</v>
      </c>
      <c r="Q84" s="14">
        <v>-963207577</v>
      </c>
      <c r="S84" s="14">
        <v>-98407577</v>
      </c>
      <c r="U84" s="5">
        <v>-3.0594838665139152E-4</v>
      </c>
    </row>
    <row r="85" spans="1:21" x14ac:dyDescent="0.25">
      <c r="A85" s="3" t="s">
        <v>229</v>
      </c>
      <c r="L85" s="6"/>
      <c r="M85" s="14">
        <v>0</v>
      </c>
      <c r="O85" s="14">
        <v>0</v>
      </c>
      <c r="Q85" s="14">
        <v>2035783549</v>
      </c>
      <c r="S85" s="14">
        <v>2035783549</v>
      </c>
      <c r="U85" s="5">
        <v>6.3292351196493138E-3</v>
      </c>
    </row>
    <row r="86" spans="1:21" x14ac:dyDescent="0.25">
      <c r="A86" s="3" t="s">
        <v>168</v>
      </c>
      <c r="L86" s="6"/>
      <c r="M86" s="14">
        <v>1549975500</v>
      </c>
      <c r="O86" s="14">
        <v>0</v>
      </c>
      <c r="Q86" s="14">
        <v>2276242389</v>
      </c>
      <c r="S86" s="14">
        <v>3826217889</v>
      </c>
      <c r="U86" s="5">
        <v>1.1895681468879607E-2</v>
      </c>
    </row>
    <row r="87" spans="1:21" x14ac:dyDescent="0.25">
      <c r="A87" s="3" t="s">
        <v>230</v>
      </c>
      <c r="L87" s="6"/>
      <c r="M87" s="14">
        <v>0</v>
      </c>
      <c r="O87" s="14">
        <v>0</v>
      </c>
      <c r="Q87" s="14">
        <v>151077083</v>
      </c>
      <c r="S87" s="14">
        <v>151077083</v>
      </c>
      <c r="U87" s="5">
        <v>4.6969746855822259E-4</v>
      </c>
    </row>
    <row r="88" spans="1:21" x14ac:dyDescent="0.25">
      <c r="A88" s="3" t="s">
        <v>231</v>
      </c>
      <c r="L88" s="6"/>
      <c r="M88" s="14">
        <v>0</v>
      </c>
      <c r="O88" s="14">
        <v>0</v>
      </c>
      <c r="Q88" s="14">
        <v>-91627499</v>
      </c>
      <c r="S88" s="14">
        <v>-91627499</v>
      </c>
      <c r="U88" s="5">
        <v>-2.8486917721744117E-4</v>
      </c>
    </row>
    <row r="89" spans="1:21" x14ac:dyDescent="0.25">
      <c r="A89" s="3" t="s">
        <v>173</v>
      </c>
      <c r="L89" s="6"/>
      <c r="M89" s="14">
        <v>4458040</v>
      </c>
      <c r="O89" s="14">
        <v>0</v>
      </c>
      <c r="Q89" s="14">
        <v>-17925971</v>
      </c>
      <c r="S89" s="14">
        <v>-13467931</v>
      </c>
      <c r="U89" s="5">
        <v>-4.1871692064750891E-5</v>
      </c>
    </row>
    <row r="90" spans="1:21" x14ac:dyDescent="0.25">
      <c r="A90" s="3" t="s">
        <v>178</v>
      </c>
      <c r="L90" s="6"/>
      <c r="M90" s="14">
        <v>976088987</v>
      </c>
      <c r="O90" s="14">
        <v>0</v>
      </c>
      <c r="Q90" s="14">
        <v>-3749838444</v>
      </c>
      <c r="S90" s="14">
        <v>-2773749457</v>
      </c>
      <c r="U90" s="5">
        <v>-8.6235653515208816E-3</v>
      </c>
    </row>
    <row r="91" spans="1:21" ht="37.5" x14ac:dyDescent="0.25">
      <c r="A91" s="3" t="s">
        <v>232</v>
      </c>
      <c r="L91" s="6"/>
      <c r="M91" s="14">
        <v>0</v>
      </c>
      <c r="O91" s="14">
        <v>0</v>
      </c>
      <c r="Q91" s="14">
        <v>-22452786</v>
      </c>
      <c r="S91" s="14">
        <v>-22452786</v>
      </c>
      <c r="U91" s="5">
        <v>-6.9805535934788342E-5</v>
      </c>
    </row>
    <row r="92" spans="1:21" x14ac:dyDescent="0.25">
      <c r="A92" s="3" t="s">
        <v>264</v>
      </c>
      <c r="L92" s="6"/>
      <c r="M92" s="14">
        <v>0</v>
      </c>
      <c r="O92" s="14">
        <v>0</v>
      </c>
      <c r="Q92" s="14">
        <v>1585993345</v>
      </c>
      <c r="S92" s="14">
        <v>1585993345</v>
      </c>
      <c r="U92" s="5">
        <v>4.930840895946394E-3</v>
      </c>
    </row>
    <row r="93" spans="1:21" x14ac:dyDescent="0.25">
      <c r="A93" s="3" t="s">
        <v>182</v>
      </c>
      <c r="L93" s="6"/>
      <c r="M93" s="14">
        <v>475247250</v>
      </c>
      <c r="O93" s="14">
        <v>0</v>
      </c>
      <c r="Q93" s="14">
        <v>-797776428</v>
      </c>
      <c r="S93" s="14">
        <v>-322529178</v>
      </c>
      <c r="U93" s="5">
        <v>-1.0027406899480867E-3</v>
      </c>
    </row>
    <row r="94" spans="1:21" x14ac:dyDescent="0.25">
      <c r="A94" s="3" t="s">
        <v>183</v>
      </c>
      <c r="L94" s="6"/>
      <c r="M94" s="14">
        <v>753600000</v>
      </c>
      <c r="O94" s="14">
        <v>0</v>
      </c>
      <c r="Q94" s="14">
        <v>1699045210</v>
      </c>
      <c r="S94" s="14">
        <v>2452645210</v>
      </c>
      <c r="U94" s="5">
        <v>7.6252547608987812E-3</v>
      </c>
    </row>
    <row r="95" spans="1:21" x14ac:dyDescent="0.25">
      <c r="A95" s="3" t="s">
        <v>185</v>
      </c>
      <c r="L95" s="6"/>
      <c r="M95" s="14">
        <v>217059150</v>
      </c>
      <c r="O95" s="14">
        <v>0</v>
      </c>
      <c r="Q95" s="14">
        <v>162475860</v>
      </c>
      <c r="S95" s="14">
        <v>379535010</v>
      </c>
      <c r="U95" s="5">
        <v>1.1799713754482518E-3</v>
      </c>
    </row>
    <row r="96" spans="1:21" x14ac:dyDescent="0.25">
      <c r="A96" s="3" t="s">
        <v>233</v>
      </c>
      <c r="L96" s="6"/>
      <c r="M96" s="14">
        <v>0</v>
      </c>
      <c r="O96" s="14">
        <v>0</v>
      </c>
      <c r="Q96" s="14">
        <v>286200960</v>
      </c>
      <c r="S96" s="14">
        <v>286200960</v>
      </c>
      <c r="U96" s="5">
        <v>8.8979654452908078E-4</v>
      </c>
    </row>
    <row r="97" spans="1:21" ht="37.5" x14ac:dyDescent="0.25">
      <c r="A97" s="3" t="s">
        <v>234</v>
      </c>
      <c r="L97" s="6"/>
      <c r="M97" s="14">
        <v>0</v>
      </c>
      <c r="O97" s="14">
        <v>0</v>
      </c>
      <c r="Q97" s="14">
        <v>-36179431</v>
      </c>
      <c r="S97" s="14">
        <v>-36179431</v>
      </c>
      <c r="U97" s="5">
        <v>-1.1248156780057028E-4</v>
      </c>
    </row>
    <row r="98" spans="1:21" x14ac:dyDescent="0.25">
      <c r="A98" s="3" t="s">
        <v>235</v>
      </c>
      <c r="L98" s="6"/>
      <c r="M98" s="14">
        <v>0</v>
      </c>
      <c r="O98" s="14">
        <v>0</v>
      </c>
      <c r="Q98" s="14">
        <v>3581144450</v>
      </c>
      <c r="S98" s="14">
        <v>3581144450</v>
      </c>
      <c r="U98" s="5">
        <v>1.113375006523212E-2</v>
      </c>
    </row>
    <row r="99" spans="1:21" x14ac:dyDescent="0.25">
      <c r="A99" s="3" t="s">
        <v>236</v>
      </c>
      <c r="L99" s="6"/>
      <c r="M99" s="14">
        <v>0</v>
      </c>
      <c r="O99" s="14">
        <v>0</v>
      </c>
      <c r="Q99" s="14">
        <v>125379427</v>
      </c>
      <c r="S99" s="14">
        <v>125379427</v>
      </c>
      <c r="U99" s="5">
        <v>3.8980365719121321E-4</v>
      </c>
    </row>
    <row r="100" spans="1:21" x14ac:dyDescent="0.25">
      <c r="A100" s="3" t="s">
        <v>265</v>
      </c>
      <c r="L100" s="6"/>
      <c r="M100" s="14">
        <v>0</v>
      </c>
      <c r="O100" s="14">
        <v>-217187948</v>
      </c>
      <c r="Q100" s="14">
        <v>0</v>
      </c>
      <c r="S100" s="14">
        <v>-217187948</v>
      </c>
      <c r="U100" s="5">
        <v>-6.7523563038978513E-4</v>
      </c>
    </row>
    <row r="101" spans="1:21" x14ac:dyDescent="0.25">
      <c r="A101" s="3" t="s">
        <v>238</v>
      </c>
      <c r="L101" s="6"/>
      <c r="M101" s="14">
        <v>0</v>
      </c>
      <c r="O101" s="14">
        <v>0</v>
      </c>
      <c r="Q101" s="14">
        <v>18755661</v>
      </c>
      <c r="S101" s="14">
        <v>18755661</v>
      </c>
      <c r="U101" s="5">
        <v>5.8311203247392472E-5</v>
      </c>
    </row>
    <row r="102" spans="1:21" x14ac:dyDescent="0.25">
      <c r="A102" s="3" t="s">
        <v>239</v>
      </c>
      <c r="L102" s="6"/>
      <c r="M102" s="14">
        <v>0</v>
      </c>
      <c r="O102" s="14">
        <v>0</v>
      </c>
      <c r="Q102" s="14">
        <v>4478725842</v>
      </c>
      <c r="S102" s="14">
        <v>4478725842</v>
      </c>
      <c r="U102" s="5">
        <v>1.3924323587540369E-2</v>
      </c>
    </row>
    <row r="103" spans="1:21" x14ac:dyDescent="0.25">
      <c r="A103" s="3" t="s">
        <v>188</v>
      </c>
      <c r="L103" s="6"/>
      <c r="M103" s="14">
        <v>14300000</v>
      </c>
      <c r="O103" s="14">
        <v>0</v>
      </c>
      <c r="Q103" s="14">
        <v>-4105304276</v>
      </c>
      <c r="S103" s="14">
        <v>-4091004276</v>
      </c>
      <c r="U103" s="5">
        <v>-1.2718900273564749E-2</v>
      </c>
    </row>
    <row r="104" spans="1:21" x14ac:dyDescent="0.25">
      <c r="A104" s="3" t="s">
        <v>240</v>
      </c>
      <c r="L104" s="6"/>
      <c r="M104" s="14">
        <v>0</v>
      </c>
      <c r="O104" s="14">
        <v>0</v>
      </c>
      <c r="Q104" s="14">
        <v>105772276</v>
      </c>
      <c r="S104" s="14">
        <v>105772276</v>
      </c>
      <c r="U104" s="5">
        <v>3.2884517819848058E-4</v>
      </c>
    </row>
    <row r="105" spans="1:21" x14ac:dyDescent="0.25">
      <c r="A105" s="3" t="s">
        <v>191</v>
      </c>
      <c r="L105" s="6"/>
      <c r="M105" s="14">
        <v>13200000</v>
      </c>
      <c r="O105" s="14">
        <v>0</v>
      </c>
      <c r="Q105" s="14">
        <v>-430175185</v>
      </c>
      <c r="S105" s="14">
        <v>-416975185</v>
      </c>
      <c r="U105" s="5">
        <v>-1.2963725864769083E-3</v>
      </c>
    </row>
    <row r="106" spans="1:21" x14ac:dyDescent="0.25">
      <c r="A106" s="3" t="s">
        <v>194</v>
      </c>
      <c r="L106" s="6"/>
      <c r="M106" s="14">
        <v>138466000</v>
      </c>
      <c r="O106" s="14">
        <v>0</v>
      </c>
      <c r="Q106" s="14">
        <v>3617591479</v>
      </c>
      <c r="S106" s="14">
        <v>3756057479</v>
      </c>
      <c r="U106" s="5">
        <v>1.1677553303339061E-2</v>
      </c>
    </row>
    <row r="107" spans="1:21" x14ac:dyDescent="0.25">
      <c r="A107" s="3" t="s">
        <v>241</v>
      </c>
      <c r="L107" s="6"/>
      <c r="M107" s="14">
        <v>0</v>
      </c>
      <c r="O107" s="14">
        <v>0</v>
      </c>
      <c r="Q107" s="14">
        <v>702230725</v>
      </c>
      <c r="S107" s="14">
        <v>702230725</v>
      </c>
      <c r="U107" s="5">
        <v>2.1832298276258442E-3</v>
      </c>
    </row>
    <row r="108" spans="1:21" x14ac:dyDescent="0.25">
      <c r="A108" s="3" t="s">
        <v>196</v>
      </c>
      <c r="L108" s="6"/>
      <c r="M108" s="14">
        <v>562500000</v>
      </c>
      <c r="O108" s="14">
        <v>0</v>
      </c>
      <c r="Q108" s="14">
        <v>-732042762</v>
      </c>
      <c r="S108" s="14">
        <v>-169542762</v>
      </c>
      <c r="U108" s="5">
        <v>-5.2710712003732044E-4</v>
      </c>
    </row>
    <row r="109" spans="1:21" x14ac:dyDescent="0.25">
      <c r="A109" s="3" t="s">
        <v>242</v>
      </c>
      <c r="L109" s="6"/>
      <c r="M109" s="14">
        <v>0</v>
      </c>
      <c r="O109" s="14">
        <v>0</v>
      </c>
      <c r="Q109" s="14">
        <v>-3478994712</v>
      </c>
      <c r="S109" s="14">
        <v>-3478994712</v>
      </c>
      <c r="U109" s="5">
        <v>-1.0816167329321832E-2</v>
      </c>
    </row>
    <row r="110" spans="1:21" x14ac:dyDescent="0.25">
      <c r="A110" s="3" t="s">
        <v>243</v>
      </c>
      <c r="L110" s="6"/>
      <c r="M110" s="14">
        <v>0</v>
      </c>
      <c r="O110" s="14">
        <v>0</v>
      </c>
      <c r="Q110" s="14">
        <v>5543124418</v>
      </c>
      <c r="S110" s="14">
        <v>5543124418</v>
      </c>
      <c r="U110" s="5">
        <v>1.723353042921719E-2</v>
      </c>
    </row>
    <row r="111" spans="1:21" ht="37.5" x14ac:dyDescent="0.25">
      <c r="A111" s="3" t="s">
        <v>202</v>
      </c>
      <c r="L111" s="6"/>
      <c r="M111" s="14">
        <v>957056100</v>
      </c>
      <c r="O111" s="14">
        <v>0</v>
      </c>
      <c r="Q111" s="14">
        <v>775254664</v>
      </c>
      <c r="S111" s="14">
        <v>1732310764</v>
      </c>
      <c r="U111" s="5">
        <v>5.385740606382773E-3</v>
      </c>
    </row>
    <row r="112" spans="1:21" x14ac:dyDescent="0.25">
      <c r="A112" s="3" t="s">
        <v>244</v>
      </c>
      <c r="L112" s="6"/>
      <c r="M112" s="14">
        <v>0</v>
      </c>
      <c r="O112" s="14">
        <v>0</v>
      </c>
      <c r="Q112" s="14">
        <v>735584659</v>
      </c>
      <c r="S112" s="14">
        <v>735584659</v>
      </c>
      <c r="U112" s="5">
        <v>2.2869269473687376E-3</v>
      </c>
    </row>
    <row r="113" spans="1:21" x14ac:dyDescent="0.25">
      <c r="A113" s="7" t="s">
        <v>74</v>
      </c>
      <c r="C113" s="15">
        <f>SUM(C9:$C$112)</f>
        <v>8780947128</v>
      </c>
      <c r="E113" s="15">
        <f>SUM(E9:$E$112)</f>
        <v>-126324948910</v>
      </c>
      <c r="G113" s="15">
        <f>SUM(G9:$G$112)</f>
        <v>9334500982</v>
      </c>
      <c r="I113" s="15">
        <f>SUM(I9:$I$112)</f>
        <v>-108209500800</v>
      </c>
      <c r="K113" s="8">
        <f>SUM(K9:$K$112)</f>
        <v>1.0000045665422432</v>
      </c>
      <c r="M113" s="15">
        <f>SUM(M9:$M$112)</f>
        <v>203606778815</v>
      </c>
      <c r="O113" s="15">
        <f>SUM(O9:$O$112)</f>
        <v>155852435</v>
      </c>
      <c r="Q113" s="15">
        <f>SUM(Q9:$Q$112)</f>
        <v>116391262887</v>
      </c>
      <c r="S113" s="15">
        <f>SUM(S9:$S$112)</f>
        <v>320153894137</v>
      </c>
      <c r="U113" s="8">
        <f>SUM(U9:$U$112)</f>
        <v>0.99535595100949992</v>
      </c>
    </row>
    <row r="114" spans="1:21" x14ac:dyDescent="0.25">
      <c r="C114" s="16"/>
      <c r="E114" s="16"/>
      <c r="G114" s="16"/>
      <c r="I114" s="16"/>
      <c r="K114" s="9"/>
      <c r="M114" s="16"/>
      <c r="O114" s="16"/>
      <c r="Q114" s="16"/>
      <c r="S114" s="16"/>
      <c r="U114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M18" sqref="M18"/>
    </sheetView>
  </sheetViews>
  <sheetFormatPr defaultRowHeight="18.75" x14ac:dyDescent="0.25"/>
  <cols>
    <col min="1" max="1" width="21.28515625" style="10" customWidth="1"/>
    <col min="2" max="2" width="1.42578125" style="10" customWidth="1"/>
    <col min="3" max="3" width="17" style="10" customWidth="1"/>
    <col min="4" max="4" width="1.42578125" style="10" customWidth="1"/>
    <col min="5" max="5" width="17" style="10" customWidth="1"/>
    <col min="6" max="6" width="1.42578125" style="10" customWidth="1"/>
    <col min="7" max="7" width="17" style="10" customWidth="1"/>
    <col min="8" max="8" width="1.42578125" style="10" customWidth="1"/>
    <col min="9" max="9" width="17" style="10" customWidth="1"/>
    <col min="10" max="10" width="1.42578125" style="10" customWidth="1"/>
    <col min="11" max="11" width="17" style="10" customWidth="1"/>
    <col min="12" max="12" width="1.42578125" style="10" customWidth="1"/>
    <col min="13" max="13" width="17" style="10" customWidth="1"/>
    <col min="14" max="14" width="1.42578125" style="10" customWidth="1"/>
    <col min="15" max="15" width="17" style="10" customWidth="1"/>
    <col min="16" max="16" width="1.42578125" style="10" customWidth="1"/>
    <col min="17" max="17" width="17" style="10" customWidth="1"/>
    <col min="18" max="16384" width="9.140625" style="10"/>
  </cols>
  <sheetData>
    <row r="1" spans="1:17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25">
      <c r="A2" s="27" t="s">
        <v>125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21" x14ac:dyDescent="0.25">
      <c r="A5" s="29" t="s">
        <v>266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25">
      <c r="C7" s="33" t="s">
        <v>141</v>
      </c>
      <c r="D7" s="34"/>
      <c r="E7" s="34"/>
      <c r="F7" s="34"/>
      <c r="G7" s="34"/>
      <c r="H7" s="34"/>
      <c r="I7" s="34"/>
      <c r="J7" s="34"/>
      <c r="K7" s="34"/>
      <c r="M7" s="33" t="s">
        <v>7</v>
      </c>
      <c r="N7" s="34"/>
      <c r="O7" s="34"/>
      <c r="P7" s="34"/>
      <c r="Q7" s="34"/>
    </row>
    <row r="8" spans="1:17" ht="21" x14ac:dyDescent="0.25">
      <c r="C8" s="18" t="s">
        <v>267</v>
      </c>
      <c r="E8" s="18" t="s">
        <v>250</v>
      </c>
      <c r="G8" s="18" t="s">
        <v>251</v>
      </c>
      <c r="I8" s="18" t="s">
        <v>74</v>
      </c>
      <c r="K8" s="18" t="s">
        <v>267</v>
      </c>
      <c r="M8" s="18" t="s">
        <v>250</v>
      </c>
      <c r="O8" s="18" t="s">
        <v>251</v>
      </c>
      <c r="Q8" s="18" t="s">
        <v>74</v>
      </c>
    </row>
    <row r="9" spans="1:17" x14ac:dyDescent="0.25">
      <c r="A9" s="7" t="s">
        <v>74</v>
      </c>
      <c r="C9" s="7">
        <f>SUM($C$8)</f>
        <v>0</v>
      </c>
      <c r="E9" s="7">
        <f>SUM($E$8)</f>
        <v>0</v>
      </c>
      <c r="G9" s="7">
        <f>SUM($G$8)</f>
        <v>0</v>
      </c>
      <c r="I9" s="7">
        <f>SUM($I$8)</f>
        <v>0</v>
      </c>
      <c r="K9" s="7">
        <f>SUM($K$8)</f>
        <v>0</v>
      </c>
      <c r="M9" s="7">
        <f>SUM($M$8)</f>
        <v>0</v>
      </c>
      <c r="O9" s="7">
        <f>SUM($O$8)</f>
        <v>0</v>
      </c>
      <c r="Q9" s="7">
        <f>SUM($Q$8)</f>
        <v>0</v>
      </c>
    </row>
    <row r="10" spans="1:17" x14ac:dyDescent="0.25">
      <c r="C10" s="9"/>
      <c r="E10" s="9"/>
      <c r="G10" s="9"/>
      <c r="I10" s="9"/>
      <c r="K10" s="9"/>
      <c r="M10" s="9"/>
      <c r="O10" s="9"/>
      <c r="Q10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E20" sqref="E20"/>
    </sheetView>
  </sheetViews>
  <sheetFormatPr defaultRowHeight="18.75" x14ac:dyDescent="0.25"/>
  <cols>
    <col min="1" max="1" width="25.5703125" style="10" customWidth="1"/>
    <col min="2" max="2" width="1.42578125" style="10" customWidth="1"/>
    <col min="3" max="3" width="17" style="10" customWidth="1"/>
    <col min="4" max="4" width="1.42578125" style="10" customWidth="1"/>
    <col min="5" max="5" width="17" style="10" customWidth="1"/>
    <col min="6" max="6" width="1.42578125" style="10" customWidth="1"/>
    <col min="7" max="7" width="14.140625" style="10" customWidth="1"/>
    <col min="8" max="8" width="1.42578125" style="10" customWidth="1"/>
    <col min="9" max="9" width="17" style="10" customWidth="1"/>
    <col min="10" max="10" width="1.42578125" style="10" customWidth="1"/>
    <col min="11" max="11" width="14.140625" style="10" customWidth="1"/>
    <col min="12" max="16384" width="9.140625" style="10"/>
  </cols>
  <sheetData>
    <row r="1" spans="1:11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0.100000000000001" customHeight="1" x14ac:dyDescent="0.25">
      <c r="A2" s="27" t="s">
        <v>125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5" spans="1:11" ht="21" x14ac:dyDescent="0.25">
      <c r="A5" s="29" t="s">
        <v>268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7" spans="1:11" ht="21" x14ac:dyDescent="0.25">
      <c r="A7" s="33" t="s">
        <v>269</v>
      </c>
      <c r="B7" s="34"/>
      <c r="C7" s="34"/>
      <c r="E7" s="33" t="s">
        <v>141</v>
      </c>
      <c r="F7" s="34"/>
      <c r="G7" s="34"/>
      <c r="I7" s="33" t="s">
        <v>7</v>
      </c>
      <c r="J7" s="34"/>
      <c r="K7" s="34"/>
    </row>
    <row r="8" spans="1:11" ht="42" x14ac:dyDescent="0.25">
      <c r="A8" s="18" t="s">
        <v>270</v>
      </c>
      <c r="C8" s="18" t="s">
        <v>101</v>
      </c>
      <c r="E8" s="18" t="s">
        <v>271</v>
      </c>
      <c r="G8" s="18" t="s">
        <v>272</v>
      </c>
      <c r="I8" s="18" t="s">
        <v>271</v>
      </c>
      <c r="K8" s="18" t="s">
        <v>272</v>
      </c>
    </row>
    <row r="9" spans="1:11" x14ac:dyDescent="0.25">
      <c r="A9" s="3" t="s">
        <v>273</v>
      </c>
      <c r="C9" s="6" t="s">
        <v>114</v>
      </c>
      <c r="E9" s="4">
        <v>494141</v>
      </c>
      <c r="G9" s="22">
        <f>E9/E10</f>
        <v>1</v>
      </c>
      <c r="I9" s="4">
        <v>4179206</v>
      </c>
      <c r="K9" s="22">
        <f>I9/I10</f>
        <v>1</v>
      </c>
    </row>
    <row r="10" spans="1:11" x14ac:dyDescent="0.25">
      <c r="A10" s="7" t="s">
        <v>74</v>
      </c>
      <c r="E10" s="7">
        <f>SUM(E9:$E$9)</f>
        <v>494141</v>
      </c>
      <c r="G10" s="23">
        <f>SUM(G9:$G$9)</f>
        <v>1</v>
      </c>
      <c r="I10" s="7">
        <f>SUM(I9:$I$9)</f>
        <v>4179206</v>
      </c>
      <c r="K10" s="23">
        <f>SUM(K9:$K$9)</f>
        <v>1</v>
      </c>
    </row>
    <row r="11" spans="1:11" x14ac:dyDescent="0.25">
      <c r="E11" s="9"/>
      <c r="G11" s="9"/>
      <c r="I11" s="9"/>
      <c r="K11" s="2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tabSelected="1" workbookViewId="0">
      <selection activeCell="G1" sqref="G1:G1048576"/>
    </sheetView>
  </sheetViews>
  <sheetFormatPr defaultRowHeight="18.75" x14ac:dyDescent="0.25"/>
  <cols>
    <col min="1" max="1" width="25.5703125" style="10" customWidth="1"/>
    <col min="2" max="2" width="1.42578125" style="10" customWidth="1"/>
    <col min="3" max="3" width="18.42578125" style="10" customWidth="1"/>
    <col min="4" max="4" width="1.42578125" style="10" customWidth="1"/>
    <col min="5" max="5" width="18.42578125" style="10" customWidth="1"/>
    <col min="6" max="16384" width="9.140625" style="10"/>
  </cols>
  <sheetData>
    <row r="1" spans="1:5" ht="20.100000000000001" customHeight="1" x14ac:dyDescent="0.25">
      <c r="A1" s="27" t="s">
        <v>0</v>
      </c>
      <c r="B1" s="28"/>
      <c r="C1" s="28"/>
      <c r="D1" s="28"/>
      <c r="E1" s="28"/>
    </row>
    <row r="2" spans="1:5" ht="20.100000000000001" customHeight="1" x14ac:dyDescent="0.25">
      <c r="A2" s="27" t="s">
        <v>125</v>
      </c>
      <c r="B2" s="28"/>
      <c r="C2" s="28"/>
      <c r="D2" s="28"/>
      <c r="E2" s="28"/>
    </row>
    <row r="3" spans="1:5" ht="20.100000000000001" customHeight="1" x14ac:dyDescent="0.25">
      <c r="A3" s="27" t="s">
        <v>2</v>
      </c>
      <c r="B3" s="28"/>
      <c r="C3" s="28"/>
      <c r="D3" s="28"/>
      <c r="E3" s="28"/>
    </row>
    <row r="5" spans="1:5" ht="21" x14ac:dyDescent="0.25">
      <c r="A5" s="29" t="s">
        <v>274</v>
      </c>
      <c r="B5" s="30"/>
      <c r="C5" s="30"/>
      <c r="D5" s="30"/>
      <c r="E5" s="30"/>
    </row>
    <row r="7" spans="1:5" ht="21" x14ac:dyDescent="0.25">
      <c r="C7" s="17" t="s">
        <v>141</v>
      </c>
      <c r="E7" s="17" t="s">
        <v>7</v>
      </c>
    </row>
    <row r="8" spans="1:5" ht="21" x14ac:dyDescent="0.25">
      <c r="A8" s="18" t="s">
        <v>137</v>
      </c>
      <c r="C8" s="18" t="s">
        <v>105</v>
      </c>
      <c r="E8" s="18" t="s">
        <v>105</v>
      </c>
    </row>
    <row r="9" spans="1:5" x14ac:dyDescent="0.25">
      <c r="A9" s="3" t="s">
        <v>275</v>
      </c>
      <c r="D9" s="6"/>
      <c r="E9" s="4">
        <v>990193199</v>
      </c>
    </row>
    <row r="10" spans="1:5" x14ac:dyDescent="0.25">
      <c r="A10" s="7" t="s">
        <v>74</v>
      </c>
      <c r="C10" s="7">
        <f>SUM(C9:$C$9)</f>
        <v>0</v>
      </c>
      <c r="E10" s="7">
        <f>SUM(E9:$E$9)</f>
        <v>990193199</v>
      </c>
    </row>
    <row r="11" spans="1:5" x14ac:dyDescent="0.25">
      <c r="C11" s="9"/>
      <c r="E11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9"/>
  <sheetViews>
    <sheetView rightToLeft="1" workbookViewId="0">
      <selection activeCell="W20" sqref="W20"/>
    </sheetView>
  </sheetViews>
  <sheetFormatPr defaultRowHeight="18.75" x14ac:dyDescent="0.25"/>
  <cols>
    <col min="1" max="1" width="17" style="10" customWidth="1"/>
    <col min="2" max="2" width="1.42578125" style="10" customWidth="1"/>
    <col min="3" max="3" width="12.7109375" style="11" customWidth="1"/>
    <col min="4" max="4" width="1.42578125" style="11" customWidth="1"/>
    <col min="5" max="5" width="17" style="11" customWidth="1"/>
    <col min="6" max="6" width="1.42578125" style="11" customWidth="1"/>
    <col min="7" max="7" width="17" style="11" customWidth="1"/>
    <col min="8" max="8" width="1.42578125" style="11" customWidth="1"/>
    <col min="9" max="9" width="11.42578125" style="11" customWidth="1"/>
    <col min="10" max="10" width="17" style="11" customWidth="1"/>
    <col min="11" max="11" width="1.42578125" style="11" customWidth="1"/>
    <col min="12" max="12" width="11.42578125" style="11" customWidth="1"/>
    <col min="13" max="13" width="17" style="11" customWidth="1"/>
    <col min="14" max="14" width="1.42578125" style="11" customWidth="1"/>
    <col min="15" max="15" width="12.7109375" style="11" customWidth="1"/>
    <col min="16" max="16" width="1.42578125" style="11" customWidth="1"/>
    <col min="17" max="17" width="11.42578125" style="11" customWidth="1"/>
    <col min="18" max="18" width="1.42578125" style="11" customWidth="1"/>
    <col min="19" max="19" width="17.85546875" style="11" bestFit="1" customWidth="1"/>
    <col min="20" max="20" width="1.42578125" style="11" customWidth="1"/>
    <col min="21" max="21" width="17.85546875" style="11" bestFit="1" customWidth="1"/>
    <col min="22" max="22" width="1.42578125" style="10" customWidth="1"/>
    <col min="23" max="23" width="8.5703125" style="10" customWidth="1"/>
    <col min="24" max="16384" width="9.140625" style="10"/>
  </cols>
  <sheetData>
    <row r="1" spans="1:23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0.100000000000001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5" spans="1:23" ht="21" x14ac:dyDescent="0.25">
      <c r="A5" s="29" t="s">
        <v>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21" x14ac:dyDescent="0.25">
      <c r="A6" s="29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8" spans="1:23" ht="21" x14ac:dyDescent="0.25">
      <c r="C8" s="31" t="s">
        <v>5</v>
      </c>
      <c r="D8" s="32"/>
      <c r="E8" s="32"/>
      <c r="F8" s="32"/>
      <c r="G8" s="32"/>
      <c r="I8" s="31" t="s">
        <v>6</v>
      </c>
      <c r="J8" s="32"/>
      <c r="K8" s="32"/>
      <c r="L8" s="32"/>
      <c r="M8" s="32"/>
      <c r="O8" s="33" t="s">
        <v>7</v>
      </c>
      <c r="P8" s="34"/>
      <c r="Q8" s="34"/>
      <c r="R8" s="34"/>
      <c r="S8" s="34"/>
      <c r="T8" s="34"/>
      <c r="U8" s="34"/>
      <c r="V8" s="34"/>
      <c r="W8" s="34"/>
    </row>
    <row r="9" spans="1:23" x14ac:dyDescent="0.25">
      <c r="A9" s="35" t="s">
        <v>8</v>
      </c>
      <c r="C9" s="37" t="s">
        <v>9</v>
      </c>
      <c r="E9" s="37" t="s">
        <v>10</v>
      </c>
      <c r="G9" s="37" t="s">
        <v>11</v>
      </c>
      <c r="I9" s="37" t="s">
        <v>12</v>
      </c>
      <c r="J9" s="39"/>
      <c r="L9" s="37" t="s">
        <v>13</v>
      </c>
      <c r="M9" s="39"/>
      <c r="O9" s="37" t="s">
        <v>9</v>
      </c>
      <c r="Q9" s="40" t="s">
        <v>14</v>
      </c>
      <c r="S9" s="37" t="s">
        <v>10</v>
      </c>
      <c r="U9" s="37" t="s">
        <v>11</v>
      </c>
      <c r="W9" s="41" t="s">
        <v>15</v>
      </c>
    </row>
    <row r="10" spans="1:23" x14ac:dyDescent="0.25">
      <c r="A10" s="36"/>
      <c r="C10" s="38"/>
      <c r="E10" s="38"/>
      <c r="G10" s="38"/>
      <c r="I10" s="13" t="s">
        <v>9</v>
      </c>
      <c r="J10" s="13" t="s">
        <v>10</v>
      </c>
      <c r="L10" s="13" t="s">
        <v>9</v>
      </c>
      <c r="M10" s="13" t="s">
        <v>16</v>
      </c>
      <c r="O10" s="38"/>
      <c r="Q10" s="38"/>
      <c r="S10" s="38"/>
      <c r="U10" s="38"/>
      <c r="W10" s="36"/>
    </row>
    <row r="11" spans="1:23" x14ac:dyDescent="0.25">
      <c r="A11" s="3" t="s">
        <v>17</v>
      </c>
      <c r="C11" s="14">
        <v>5000000</v>
      </c>
      <c r="E11" s="14">
        <v>24929695866</v>
      </c>
      <c r="G11" s="14">
        <v>31710195000</v>
      </c>
      <c r="I11" s="14">
        <v>5000000</v>
      </c>
      <c r="J11" s="14">
        <v>5000000</v>
      </c>
      <c r="L11" s="14">
        <v>0</v>
      </c>
      <c r="M11" s="14">
        <v>0</v>
      </c>
      <c r="O11" s="14">
        <v>10000000</v>
      </c>
      <c r="Q11" s="14">
        <v>3100</v>
      </c>
      <c r="S11" s="14">
        <v>24929695866</v>
      </c>
      <c r="U11" s="14">
        <v>30815550000</v>
      </c>
      <c r="W11" s="5">
        <v>1.0141252395714997E-2</v>
      </c>
    </row>
    <row r="12" spans="1:23" ht="37.5" x14ac:dyDescent="0.25">
      <c r="A12" s="3" t="s">
        <v>18</v>
      </c>
      <c r="C12" s="14">
        <v>708623</v>
      </c>
      <c r="E12" s="14">
        <v>9016822996</v>
      </c>
      <c r="G12" s="14">
        <v>9044581940</v>
      </c>
      <c r="I12" s="14">
        <v>354311</v>
      </c>
      <c r="J12" s="14">
        <v>354311</v>
      </c>
      <c r="L12" s="14">
        <v>0</v>
      </c>
      <c r="M12" s="14">
        <v>0</v>
      </c>
      <c r="O12" s="14">
        <v>1062934</v>
      </c>
      <c r="Q12" s="14">
        <v>8520</v>
      </c>
      <c r="S12" s="14">
        <v>9016822996</v>
      </c>
      <c r="U12" s="14">
        <v>9002313304</v>
      </c>
      <c r="W12" s="5">
        <v>2.9626189167860704E-3</v>
      </c>
    </row>
    <row r="13" spans="1:23" x14ac:dyDescent="0.25">
      <c r="A13" s="3" t="s">
        <v>19</v>
      </c>
      <c r="C13" s="14">
        <v>3762777</v>
      </c>
      <c r="E13" s="14">
        <v>8245733020</v>
      </c>
      <c r="G13" s="14">
        <v>9294865365</v>
      </c>
      <c r="N13" s="14"/>
      <c r="O13" s="14">
        <v>3762777</v>
      </c>
      <c r="Q13" s="14">
        <v>2445</v>
      </c>
      <c r="S13" s="14">
        <v>8245733020</v>
      </c>
      <c r="U13" s="14">
        <v>9145249826</v>
      </c>
      <c r="W13" s="5">
        <v>3.0096586530934761E-3</v>
      </c>
    </row>
    <row r="14" spans="1:23" x14ac:dyDescent="0.25">
      <c r="A14" s="3" t="s">
        <v>20</v>
      </c>
      <c r="C14" s="14">
        <v>6000000</v>
      </c>
      <c r="E14" s="14">
        <v>19876394056</v>
      </c>
      <c r="G14" s="14">
        <v>16831254600</v>
      </c>
      <c r="N14" s="14"/>
      <c r="O14" s="14">
        <v>6000000</v>
      </c>
      <c r="Q14" s="14">
        <v>2623</v>
      </c>
      <c r="S14" s="14">
        <v>19876394056</v>
      </c>
      <c r="U14" s="14">
        <v>15644358900</v>
      </c>
      <c r="W14" s="5">
        <v>5.148484845282666E-3</v>
      </c>
    </row>
    <row r="15" spans="1:23" x14ac:dyDescent="0.25">
      <c r="A15" s="3" t="s">
        <v>21</v>
      </c>
      <c r="C15" s="14">
        <v>5100000</v>
      </c>
      <c r="E15" s="14">
        <v>27417545391</v>
      </c>
      <c r="G15" s="14">
        <v>18788141430</v>
      </c>
      <c r="N15" s="14"/>
      <c r="O15" s="14">
        <v>5100000</v>
      </c>
      <c r="Q15" s="14">
        <v>3448</v>
      </c>
      <c r="S15" s="14">
        <v>27417545391</v>
      </c>
      <c r="U15" s="14">
        <v>17480170440</v>
      </c>
      <c r="W15" s="5">
        <v>5.752641778328035E-3</v>
      </c>
    </row>
    <row r="16" spans="1:23" x14ac:dyDescent="0.25">
      <c r="A16" s="3" t="s">
        <v>22</v>
      </c>
      <c r="C16" s="14">
        <v>53000000</v>
      </c>
      <c r="E16" s="14">
        <v>21067750603</v>
      </c>
      <c r="G16" s="14">
        <v>191930179950</v>
      </c>
      <c r="N16" s="14"/>
      <c r="O16" s="14">
        <v>53000000</v>
      </c>
      <c r="Q16" s="14">
        <v>3495</v>
      </c>
      <c r="S16" s="14">
        <v>21067750603</v>
      </c>
      <c r="U16" s="14">
        <v>184132851750</v>
      </c>
      <c r="W16" s="5">
        <v>6.0597254436137664E-2</v>
      </c>
    </row>
    <row r="17" spans="1:23" x14ac:dyDescent="0.25">
      <c r="A17" s="3" t="s">
        <v>23</v>
      </c>
      <c r="C17" s="14">
        <v>121714690</v>
      </c>
      <c r="E17" s="14">
        <v>48793524939</v>
      </c>
      <c r="G17" s="14">
        <v>301750276061</v>
      </c>
      <c r="I17" s="14">
        <v>0</v>
      </c>
      <c r="J17" s="14">
        <v>0</v>
      </c>
      <c r="L17" s="14">
        <v>15124806</v>
      </c>
      <c r="M17" s="14">
        <v>33979363026</v>
      </c>
      <c r="O17" s="14">
        <v>106589884</v>
      </c>
      <c r="Q17" s="14">
        <v>2255</v>
      </c>
      <c r="S17" s="14">
        <v>42730225606</v>
      </c>
      <c r="U17" s="14">
        <v>238930045299</v>
      </c>
      <c r="W17" s="5">
        <v>7.8630752795156231E-2</v>
      </c>
    </row>
    <row r="18" spans="1:23" x14ac:dyDescent="0.25">
      <c r="A18" s="3" t="s">
        <v>24</v>
      </c>
      <c r="C18" s="14">
        <v>4400000</v>
      </c>
      <c r="E18" s="14">
        <v>19608409112</v>
      </c>
      <c r="G18" s="14">
        <v>15457079880</v>
      </c>
      <c r="N18" s="14"/>
      <c r="O18" s="14">
        <v>5896000</v>
      </c>
      <c r="Q18" s="14">
        <v>2415</v>
      </c>
      <c r="S18" s="14">
        <v>19608409112</v>
      </c>
      <c r="U18" s="14">
        <v>14154118902</v>
      </c>
      <c r="W18" s="5">
        <v>4.6580538794258886E-3</v>
      </c>
    </row>
    <row r="19" spans="1:23" ht="37.5" x14ac:dyDescent="0.25">
      <c r="A19" s="3" t="s">
        <v>25</v>
      </c>
      <c r="C19" s="14">
        <v>20400000</v>
      </c>
      <c r="E19" s="14">
        <v>47338579527</v>
      </c>
      <c r="G19" s="14">
        <v>37596561480</v>
      </c>
      <c r="N19" s="14"/>
      <c r="O19" s="14">
        <v>20400000</v>
      </c>
      <c r="Q19" s="14">
        <v>1937</v>
      </c>
      <c r="S19" s="14">
        <v>47338579527</v>
      </c>
      <c r="U19" s="14">
        <v>39279686940</v>
      </c>
      <c r="W19" s="5">
        <v>1.2926760005361257E-2</v>
      </c>
    </row>
    <row r="20" spans="1:23" x14ac:dyDescent="0.25">
      <c r="A20" s="3" t="s">
        <v>26</v>
      </c>
      <c r="C20" s="14">
        <v>107416</v>
      </c>
      <c r="E20" s="14">
        <v>1392129599</v>
      </c>
      <c r="G20" s="14">
        <v>1310152254</v>
      </c>
      <c r="N20" s="14"/>
      <c r="O20" s="14">
        <v>107416</v>
      </c>
      <c r="Q20" s="14">
        <v>11340</v>
      </c>
      <c r="S20" s="14">
        <v>1392129599</v>
      </c>
      <c r="U20" s="14">
        <v>1210849760</v>
      </c>
      <c r="W20" s="5">
        <v>3.9848495416927268E-4</v>
      </c>
    </row>
    <row r="21" spans="1:23" x14ac:dyDescent="0.25">
      <c r="A21" s="3" t="s">
        <v>27</v>
      </c>
      <c r="C21" s="14">
        <v>12622301</v>
      </c>
      <c r="E21" s="14">
        <v>85828019267</v>
      </c>
      <c r="G21" s="14">
        <v>71519030362</v>
      </c>
      <c r="N21" s="14"/>
      <c r="O21" s="14">
        <v>18019860</v>
      </c>
      <c r="Q21" s="14">
        <v>4042</v>
      </c>
      <c r="S21" s="14">
        <v>85828019267</v>
      </c>
      <c r="U21" s="14">
        <v>72402898289</v>
      </c>
      <c r="W21" s="5">
        <v>2.3827452884340228E-2</v>
      </c>
    </row>
    <row r="22" spans="1:23" ht="37.5" x14ac:dyDescent="0.25">
      <c r="A22" s="3" t="s">
        <v>28</v>
      </c>
      <c r="C22" s="14">
        <v>3140000</v>
      </c>
      <c r="E22" s="14">
        <v>8311163032</v>
      </c>
      <c r="G22" s="14">
        <v>9529380801</v>
      </c>
      <c r="N22" s="14"/>
      <c r="O22" s="14">
        <v>3140000</v>
      </c>
      <c r="Q22" s="14">
        <v>2938</v>
      </c>
      <c r="S22" s="14">
        <v>8311163032</v>
      </c>
      <c r="U22" s="14">
        <v>9170429346</v>
      </c>
      <c r="W22" s="5">
        <v>3.017945114556048E-3</v>
      </c>
    </row>
    <row r="23" spans="1:23" x14ac:dyDescent="0.25">
      <c r="A23" s="3" t="s">
        <v>29</v>
      </c>
      <c r="C23" s="14">
        <v>14300000</v>
      </c>
      <c r="E23" s="14">
        <v>44291128422</v>
      </c>
      <c r="G23" s="14">
        <v>34940261070</v>
      </c>
      <c r="N23" s="14"/>
      <c r="O23" s="14">
        <v>14300000</v>
      </c>
      <c r="Q23" s="14">
        <v>2384</v>
      </c>
      <c r="S23" s="14">
        <v>44291128422</v>
      </c>
      <c r="U23" s="14">
        <v>33888357360</v>
      </c>
      <c r="W23" s="5">
        <v>1.1152498828154811E-2</v>
      </c>
    </row>
    <row r="24" spans="1:23" x14ac:dyDescent="0.25">
      <c r="A24" s="3" t="s">
        <v>30</v>
      </c>
      <c r="C24" s="14">
        <v>1300949</v>
      </c>
      <c r="E24" s="14">
        <v>9625044206</v>
      </c>
      <c r="G24" s="14">
        <v>10087025157</v>
      </c>
      <c r="I24" s="14">
        <v>1069314</v>
      </c>
      <c r="J24" s="14">
        <v>8045784951</v>
      </c>
      <c r="L24" s="14">
        <v>0</v>
      </c>
      <c r="M24" s="14">
        <v>0</v>
      </c>
      <c r="O24" s="14">
        <v>2370263</v>
      </c>
      <c r="Q24" s="14">
        <v>7090</v>
      </c>
      <c r="S24" s="14">
        <v>17670829157</v>
      </c>
      <c r="U24" s="14">
        <v>16705173940</v>
      </c>
      <c r="W24" s="5">
        <v>5.4975940796078843E-3</v>
      </c>
    </row>
    <row r="25" spans="1:23" x14ac:dyDescent="0.25">
      <c r="A25" s="3" t="s">
        <v>31</v>
      </c>
      <c r="C25" s="14">
        <v>11130842</v>
      </c>
      <c r="E25" s="14">
        <v>24601436373</v>
      </c>
      <c r="G25" s="14">
        <v>21343639422</v>
      </c>
      <c r="N25" s="14"/>
      <c r="O25" s="14">
        <v>11130842</v>
      </c>
      <c r="Q25" s="14">
        <v>2034</v>
      </c>
      <c r="S25" s="14">
        <v>24601436373</v>
      </c>
      <c r="U25" s="14">
        <v>22505423839</v>
      </c>
      <c r="W25" s="5">
        <v>7.4064290082065769E-3</v>
      </c>
    </row>
    <row r="26" spans="1:23" x14ac:dyDescent="0.25">
      <c r="A26" s="3" t="s">
        <v>32</v>
      </c>
      <c r="C26" s="14">
        <v>1028378</v>
      </c>
      <c r="E26" s="14">
        <v>7860615347</v>
      </c>
      <c r="G26" s="14">
        <v>6102887131</v>
      </c>
      <c r="N26" s="14"/>
      <c r="O26" s="14">
        <v>1028378</v>
      </c>
      <c r="Q26" s="14">
        <v>5700</v>
      </c>
      <c r="S26" s="14">
        <v>7860615347</v>
      </c>
      <c r="U26" s="14">
        <v>5826877160</v>
      </c>
      <c r="W26" s="5">
        <v>1.917597834807005E-3</v>
      </c>
    </row>
    <row r="27" spans="1:23" x14ac:dyDescent="0.25">
      <c r="A27" s="3" t="s">
        <v>33</v>
      </c>
      <c r="C27" s="14">
        <v>6508548</v>
      </c>
      <c r="E27" s="14">
        <v>35392041231</v>
      </c>
      <c r="G27" s="14">
        <v>33901868010</v>
      </c>
      <c r="N27" s="14"/>
      <c r="O27" s="14">
        <v>6508548</v>
      </c>
      <c r="Q27" s="14">
        <v>5060</v>
      </c>
      <c r="S27" s="14">
        <v>35392041231</v>
      </c>
      <c r="U27" s="14">
        <v>32737300025</v>
      </c>
      <c r="W27" s="5">
        <v>1.0773691279492721E-2</v>
      </c>
    </row>
    <row r="28" spans="1:23" x14ac:dyDescent="0.25">
      <c r="A28" s="3" t="s">
        <v>34</v>
      </c>
      <c r="C28" s="14">
        <v>5970000</v>
      </c>
      <c r="E28" s="14">
        <v>85201756720</v>
      </c>
      <c r="G28" s="14">
        <v>141418622655</v>
      </c>
      <c r="N28" s="14"/>
      <c r="O28" s="14">
        <v>5970000</v>
      </c>
      <c r="Q28" s="14">
        <v>21790</v>
      </c>
      <c r="S28" s="14">
        <v>85201756720</v>
      </c>
      <c r="U28" s="14">
        <v>129312286515</v>
      </c>
      <c r="W28" s="5">
        <v>4.2556064565312898E-2</v>
      </c>
    </row>
    <row r="29" spans="1:23" ht="37.5" x14ac:dyDescent="0.25">
      <c r="A29" s="3" t="s">
        <v>35</v>
      </c>
      <c r="H29" s="14"/>
      <c r="I29" s="14">
        <v>20227991</v>
      </c>
      <c r="J29" s="14">
        <v>141267751996</v>
      </c>
      <c r="L29" s="14">
        <v>0</v>
      </c>
      <c r="M29" s="14">
        <v>0</v>
      </c>
      <c r="O29" s="14">
        <v>20227991</v>
      </c>
      <c r="Q29" s="14">
        <v>7020</v>
      </c>
      <c r="S29" s="14">
        <v>141267751996</v>
      </c>
      <c r="U29" s="14">
        <v>141155593864</v>
      </c>
      <c r="W29" s="5">
        <v>4.645364124417261E-2</v>
      </c>
    </row>
    <row r="30" spans="1:23" x14ac:dyDescent="0.25">
      <c r="A30" s="3" t="s">
        <v>36</v>
      </c>
      <c r="C30" s="14">
        <v>4563157</v>
      </c>
      <c r="E30" s="14">
        <v>101677158718</v>
      </c>
      <c r="G30" s="14">
        <v>125964892614</v>
      </c>
      <c r="N30" s="14"/>
      <c r="O30" s="14">
        <v>4563157</v>
      </c>
      <c r="Q30" s="14">
        <v>28150</v>
      </c>
      <c r="S30" s="14">
        <v>101677158718</v>
      </c>
      <c r="U30" s="14">
        <v>127688574976</v>
      </c>
      <c r="W30" s="5">
        <v>4.2021708743825568E-2</v>
      </c>
    </row>
    <row r="31" spans="1:23" x14ac:dyDescent="0.25">
      <c r="A31" s="3" t="s">
        <v>37</v>
      </c>
      <c r="C31" s="14">
        <v>1662000</v>
      </c>
      <c r="E31" s="14">
        <v>25491530424</v>
      </c>
      <c r="G31" s="14">
        <v>24732103167</v>
      </c>
      <c r="N31" s="14"/>
      <c r="O31" s="14">
        <v>1662000</v>
      </c>
      <c r="Q31" s="14">
        <v>14100</v>
      </c>
      <c r="S31" s="14">
        <v>25491530424</v>
      </c>
      <c r="U31" s="14">
        <v>23294766510</v>
      </c>
      <c r="W31" s="5">
        <v>7.6661979642472389E-3</v>
      </c>
    </row>
    <row r="32" spans="1:23" x14ac:dyDescent="0.25">
      <c r="A32" s="3" t="s">
        <v>38</v>
      </c>
      <c r="C32" s="14">
        <v>984976</v>
      </c>
      <c r="E32" s="14">
        <v>20009152032</v>
      </c>
      <c r="G32" s="14">
        <v>20326435555</v>
      </c>
      <c r="N32" s="14"/>
      <c r="O32" s="14">
        <v>984976</v>
      </c>
      <c r="Q32" s="14">
        <v>20420</v>
      </c>
      <c r="S32" s="14">
        <v>20009152032</v>
      </c>
      <c r="U32" s="14">
        <v>19993536321</v>
      </c>
      <c r="W32" s="5">
        <v>6.5797786544181773E-3</v>
      </c>
    </row>
    <row r="33" spans="1:23" x14ac:dyDescent="0.25">
      <c r="A33" s="3" t="s">
        <v>39</v>
      </c>
      <c r="C33" s="14">
        <v>92951</v>
      </c>
      <c r="E33" s="14">
        <v>23432788739</v>
      </c>
      <c r="G33" s="14">
        <v>28574063424</v>
      </c>
      <c r="N33" s="14"/>
      <c r="O33" s="14">
        <v>92951</v>
      </c>
      <c r="Q33" s="14">
        <v>272660</v>
      </c>
      <c r="S33" s="14">
        <v>23432788739</v>
      </c>
      <c r="U33" s="14">
        <v>25193222743</v>
      </c>
      <c r="W33" s="5">
        <v>8.2909709707673657E-3</v>
      </c>
    </row>
    <row r="34" spans="1:23" ht="37.5" x14ac:dyDescent="0.25">
      <c r="A34" s="3" t="s">
        <v>40</v>
      </c>
      <c r="C34" s="14">
        <v>500000</v>
      </c>
      <c r="E34" s="14">
        <v>20004631832</v>
      </c>
      <c r="G34" s="14">
        <v>18703050750</v>
      </c>
      <c r="I34" s="14">
        <v>371122</v>
      </c>
      <c r="J34" s="14">
        <v>13688590604</v>
      </c>
      <c r="L34" s="14">
        <v>0</v>
      </c>
      <c r="M34" s="14">
        <v>0</v>
      </c>
      <c r="O34" s="14">
        <v>871122</v>
      </c>
      <c r="Q34" s="14">
        <v>33780</v>
      </c>
      <c r="S34" s="14">
        <v>33693222436</v>
      </c>
      <c r="U34" s="14">
        <v>29251413478</v>
      </c>
      <c r="W34" s="5">
        <v>9.6265024317858175E-3</v>
      </c>
    </row>
    <row r="35" spans="1:23" ht="37.5" x14ac:dyDescent="0.25">
      <c r="A35" s="3" t="s">
        <v>41</v>
      </c>
      <c r="C35" s="14">
        <v>1401114</v>
      </c>
      <c r="E35" s="14">
        <v>2969464555</v>
      </c>
      <c r="G35" s="14">
        <v>2650455338</v>
      </c>
      <c r="N35" s="14"/>
      <c r="O35" s="14">
        <v>1401114</v>
      </c>
      <c r="Q35" s="14">
        <v>1731</v>
      </c>
      <c r="S35" s="14">
        <v>2969464555</v>
      </c>
      <c r="U35" s="14">
        <v>2410897630</v>
      </c>
      <c r="W35" s="5">
        <v>7.9341505720524575E-4</v>
      </c>
    </row>
    <row r="36" spans="1:23" ht="37.5" x14ac:dyDescent="0.25">
      <c r="A36" s="3" t="s">
        <v>42</v>
      </c>
      <c r="C36" s="14">
        <v>2415000</v>
      </c>
      <c r="E36" s="14">
        <v>17264291057</v>
      </c>
      <c r="G36" s="14">
        <v>13755614197</v>
      </c>
      <c r="N36" s="14"/>
      <c r="O36" s="14">
        <v>2415000</v>
      </c>
      <c r="Q36" s="14">
        <v>4927</v>
      </c>
      <c r="S36" s="14">
        <v>17264291057</v>
      </c>
      <c r="U36" s="14">
        <v>11827907705</v>
      </c>
      <c r="W36" s="5">
        <v>3.8925087285356622E-3</v>
      </c>
    </row>
    <row r="37" spans="1:23" ht="37.5" x14ac:dyDescent="0.25">
      <c r="A37" s="3" t="s">
        <v>43</v>
      </c>
      <c r="C37" s="14">
        <v>4128131</v>
      </c>
      <c r="E37" s="14">
        <v>11081460886</v>
      </c>
      <c r="G37" s="14">
        <v>18014666244</v>
      </c>
      <c r="N37" s="14"/>
      <c r="O37" s="14">
        <v>4128131</v>
      </c>
      <c r="Q37" s="14">
        <v>4054</v>
      </c>
      <c r="S37" s="14">
        <v>11081460886</v>
      </c>
      <c r="U37" s="14">
        <v>16635867188</v>
      </c>
      <c r="W37" s="5">
        <v>5.4747855538876157E-3</v>
      </c>
    </row>
    <row r="38" spans="1:23" ht="37.5" x14ac:dyDescent="0.25">
      <c r="A38" s="3" t="s">
        <v>44</v>
      </c>
      <c r="C38" s="14">
        <v>21592996</v>
      </c>
      <c r="E38" s="14">
        <v>78954537630</v>
      </c>
      <c r="G38" s="14">
        <v>132650719224</v>
      </c>
      <c r="N38" s="14"/>
      <c r="O38" s="14">
        <v>28587910</v>
      </c>
      <c r="Q38" s="14">
        <v>5054</v>
      </c>
      <c r="S38" s="14">
        <v>78954537630</v>
      </c>
      <c r="U38" s="14">
        <v>143623621522</v>
      </c>
      <c r="W38" s="5">
        <v>4.7265857524569466E-2</v>
      </c>
    </row>
    <row r="39" spans="1:23" ht="37.5" x14ac:dyDescent="0.25">
      <c r="A39" s="3" t="s">
        <v>45</v>
      </c>
      <c r="C39" s="14">
        <v>2300000</v>
      </c>
      <c r="E39" s="14">
        <v>9643592377</v>
      </c>
      <c r="G39" s="14">
        <v>25698180600</v>
      </c>
      <c r="I39" s="14">
        <v>0</v>
      </c>
      <c r="J39" s="14">
        <v>0</v>
      </c>
      <c r="L39" s="14">
        <v>2300000</v>
      </c>
      <c r="M39" s="14">
        <v>25478232504</v>
      </c>
    </row>
    <row r="40" spans="1:23" x14ac:dyDescent="0.25">
      <c r="A40" s="3" t="s">
        <v>46</v>
      </c>
      <c r="C40" s="14">
        <v>2536000</v>
      </c>
      <c r="E40" s="14">
        <v>11006323511</v>
      </c>
      <c r="G40" s="14">
        <v>98164266552</v>
      </c>
      <c r="N40" s="14"/>
      <c r="O40" s="14">
        <v>2536000</v>
      </c>
      <c r="Q40" s="14">
        <v>40190</v>
      </c>
      <c r="S40" s="14">
        <v>11006323511</v>
      </c>
      <c r="U40" s="14">
        <v>101315405052</v>
      </c>
      <c r="W40" s="5">
        <v>3.3342422712118729E-2</v>
      </c>
    </row>
    <row r="41" spans="1:23" x14ac:dyDescent="0.25">
      <c r="A41" s="3" t="s">
        <v>47</v>
      </c>
      <c r="C41" s="14">
        <v>6632373</v>
      </c>
      <c r="E41" s="14">
        <v>38962698391</v>
      </c>
      <c r="G41" s="14">
        <v>33426055630</v>
      </c>
      <c r="N41" s="14"/>
      <c r="O41" s="14">
        <v>6632373</v>
      </c>
      <c r="Q41" s="14">
        <v>4529</v>
      </c>
      <c r="S41" s="14">
        <v>38962698391</v>
      </c>
      <c r="U41" s="14">
        <v>29859291114</v>
      </c>
      <c r="W41" s="5">
        <v>9.8265520993201169E-3</v>
      </c>
    </row>
    <row r="42" spans="1:23" x14ac:dyDescent="0.25">
      <c r="A42" s="3" t="s">
        <v>48</v>
      </c>
      <c r="C42" s="14">
        <v>2856444</v>
      </c>
      <c r="E42" s="14">
        <v>25081076013</v>
      </c>
      <c r="G42" s="14">
        <v>34783239938</v>
      </c>
      <c r="N42" s="14"/>
      <c r="O42" s="14">
        <v>2856444</v>
      </c>
      <c r="Q42" s="14">
        <v>11750</v>
      </c>
      <c r="S42" s="14">
        <v>25081076013</v>
      </c>
      <c r="U42" s="14">
        <v>33363515859</v>
      </c>
      <c r="W42" s="5">
        <v>1.0979775961634923E-2</v>
      </c>
    </row>
    <row r="43" spans="1:23" x14ac:dyDescent="0.25">
      <c r="A43" s="3" t="s">
        <v>49</v>
      </c>
      <c r="C43" s="14">
        <v>32969288</v>
      </c>
      <c r="E43" s="14">
        <v>22401907297</v>
      </c>
      <c r="G43" s="14">
        <v>204504273395</v>
      </c>
      <c r="I43" s="14">
        <v>0</v>
      </c>
      <c r="J43" s="14">
        <v>0</v>
      </c>
      <c r="L43" s="14">
        <v>3800000</v>
      </c>
      <c r="M43" s="14">
        <v>22437696895</v>
      </c>
      <c r="O43" s="14">
        <v>29169288</v>
      </c>
      <c r="Q43" s="14">
        <v>5930</v>
      </c>
      <c r="S43" s="14">
        <v>19819890733</v>
      </c>
      <c r="U43" s="14">
        <v>171944683267</v>
      </c>
      <c r="W43" s="5">
        <v>5.6586185582016876E-2</v>
      </c>
    </row>
    <row r="44" spans="1:23" x14ac:dyDescent="0.25">
      <c r="A44" s="3" t="s">
        <v>50</v>
      </c>
      <c r="H44" s="14"/>
      <c r="I44" s="14">
        <v>3934824</v>
      </c>
      <c r="J44" s="14">
        <v>16817433408</v>
      </c>
      <c r="L44" s="14">
        <v>0</v>
      </c>
      <c r="M44" s="14">
        <v>0</v>
      </c>
      <c r="O44" s="14">
        <v>3934824</v>
      </c>
      <c r="Q44" s="14">
        <v>4177</v>
      </c>
      <c r="S44" s="14">
        <v>16817433408</v>
      </c>
      <c r="U44" s="14">
        <v>16337967077</v>
      </c>
      <c r="W44" s="5">
        <v>5.3767480301581188E-3</v>
      </c>
    </row>
    <row r="45" spans="1:23" x14ac:dyDescent="0.25">
      <c r="A45" s="3" t="s">
        <v>51</v>
      </c>
      <c r="C45" s="14">
        <v>164000</v>
      </c>
      <c r="E45" s="14">
        <v>24701106122</v>
      </c>
      <c r="G45" s="14">
        <v>30055141512</v>
      </c>
      <c r="N45" s="14"/>
      <c r="O45" s="14">
        <v>164000</v>
      </c>
      <c r="Q45" s="14">
        <v>160070</v>
      </c>
      <c r="S45" s="14">
        <v>24701106122</v>
      </c>
      <c r="U45" s="14">
        <v>26095283694</v>
      </c>
      <c r="W45" s="5">
        <v>8.587834981969817E-3</v>
      </c>
    </row>
    <row r="46" spans="1:23" x14ac:dyDescent="0.25">
      <c r="A46" s="3" t="s">
        <v>52</v>
      </c>
      <c r="C46" s="14">
        <v>2741672</v>
      </c>
      <c r="E46" s="14">
        <v>20518425546</v>
      </c>
      <c r="G46" s="14">
        <v>22565972947</v>
      </c>
      <c r="N46" s="14"/>
      <c r="O46" s="14">
        <v>2741672</v>
      </c>
      <c r="Q46" s="14">
        <v>7810</v>
      </c>
      <c r="S46" s="14">
        <v>20518425546</v>
      </c>
      <c r="U46" s="14">
        <v>21285054193</v>
      </c>
      <c r="W46" s="5">
        <v>7.0048111043834946E-3</v>
      </c>
    </row>
    <row r="47" spans="1:23" x14ac:dyDescent="0.25">
      <c r="A47" s="3" t="s">
        <v>53</v>
      </c>
      <c r="C47" s="14">
        <v>10391393</v>
      </c>
      <c r="E47" s="14">
        <v>96803230790</v>
      </c>
      <c r="G47" s="14">
        <v>105671441885</v>
      </c>
      <c r="I47" s="14">
        <v>326247</v>
      </c>
      <c r="J47" s="14">
        <v>3331811868</v>
      </c>
      <c r="L47" s="14">
        <v>200000</v>
      </c>
      <c r="M47" s="14">
        <v>1143157506</v>
      </c>
      <c r="O47" s="14">
        <v>21235280</v>
      </c>
      <c r="Q47" s="14">
        <v>5740</v>
      </c>
      <c r="S47" s="14">
        <v>99200741425</v>
      </c>
      <c r="U47" s="14">
        <v>121165258682</v>
      </c>
      <c r="W47" s="5">
        <v>3.9874916069525285E-2</v>
      </c>
    </row>
    <row r="48" spans="1:23" x14ac:dyDescent="0.25">
      <c r="A48" s="3" t="s">
        <v>54</v>
      </c>
      <c r="C48" s="14">
        <v>3455133</v>
      </c>
      <c r="E48" s="14">
        <v>17594600480</v>
      </c>
      <c r="G48" s="14">
        <v>23045997973</v>
      </c>
      <c r="I48" s="14">
        <v>829009</v>
      </c>
      <c r="J48" s="14">
        <v>5202710020</v>
      </c>
      <c r="L48" s="14">
        <v>0</v>
      </c>
      <c r="M48" s="14">
        <v>0</v>
      </c>
      <c r="O48" s="14">
        <v>4284142</v>
      </c>
      <c r="Q48" s="14">
        <v>6150</v>
      </c>
      <c r="S48" s="14">
        <v>22797310500</v>
      </c>
      <c r="U48" s="14">
        <v>26190705834</v>
      </c>
      <c r="W48" s="5">
        <v>8.6192379589044906E-3</v>
      </c>
    </row>
    <row r="49" spans="1:23" x14ac:dyDescent="0.25">
      <c r="A49" s="3" t="s">
        <v>55</v>
      </c>
      <c r="C49" s="14">
        <v>4650357</v>
      </c>
      <c r="E49" s="14">
        <v>31031503338</v>
      </c>
      <c r="G49" s="14">
        <v>34808835940</v>
      </c>
      <c r="I49" s="14">
        <v>2519051</v>
      </c>
      <c r="J49" s="14">
        <v>18461958644</v>
      </c>
      <c r="L49" s="14">
        <v>0</v>
      </c>
      <c r="M49" s="14">
        <v>0</v>
      </c>
      <c r="O49" s="14">
        <v>7169408</v>
      </c>
      <c r="Q49" s="14">
        <v>7650</v>
      </c>
      <c r="S49" s="14">
        <v>49493461982</v>
      </c>
      <c r="U49" s="14">
        <v>54519637671</v>
      </c>
      <c r="W49" s="5">
        <v>1.794215602656913E-2</v>
      </c>
    </row>
    <row r="50" spans="1:23" x14ac:dyDescent="0.25">
      <c r="A50" s="3" t="s">
        <v>56</v>
      </c>
      <c r="C50" s="14">
        <v>26865468</v>
      </c>
      <c r="E50" s="14">
        <v>27391117398</v>
      </c>
      <c r="G50" s="14">
        <v>198422745198</v>
      </c>
      <c r="N50" s="14"/>
      <c r="O50" s="14">
        <v>34925108</v>
      </c>
      <c r="Q50" s="14">
        <v>5608</v>
      </c>
      <c r="S50" s="14">
        <v>27391117398</v>
      </c>
      <c r="U50" s="14">
        <v>194694638630</v>
      </c>
      <c r="W50" s="5">
        <v>6.4073088763281952E-2</v>
      </c>
    </row>
    <row r="51" spans="1:23" x14ac:dyDescent="0.25">
      <c r="A51" s="3" t="s">
        <v>57</v>
      </c>
      <c r="C51" s="14">
        <v>7541555</v>
      </c>
      <c r="E51" s="14">
        <v>104184135699</v>
      </c>
      <c r="G51" s="14">
        <v>101055283440</v>
      </c>
      <c r="N51" s="14"/>
      <c r="O51" s="14">
        <v>7541555</v>
      </c>
      <c r="Q51" s="14">
        <v>12250</v>
      </c>
      <c r="S51" s="14">
        <v>104184135699</v>
      </c>
      <c r="U51" s="14">
        <v>91834363660</v>
      </c>
      <c r="W51" s="5">
        <v>3.0222256635884719E-2</v>
      </c>
    </row>
    <row r="52" spans="1:23" ht="37.5" x14ac:dyDescent="0.25">
      <c r="A52" s="3" t="s">
        <v>58</v>
      </c>
      <c r="H52" s="14"/>
      <c r="I52" s="14">
        <v>29</v>
      </c>
      <c r="J52" s="14">
        <v>1906244</v>
      </c>
      <c r="L52" s="14">
        <v>0</v>
      </c>
      <c r="M52" s="14">
        <v>0</v>
      </c>
      <c r="O52" s="14">
        <v>29</v>
      </c>
      <c r="Q52" s="14">
        <v>75950</v>
      </c>
      <c r="S52" s="14">
        <v>1906244</v>
      </c>
      <c r="U52" s="14">
        <v>2189445</v>
      </c>
      <c r="W52" s="5">
        <v>7.2053603948448823E-7</v>
      </c>
    </row>
    <row r="53" spans="1:23" x14ac:dyDescent="0.25">
      <c r="A53" s="3" t="s">
        <v>59</v>
      </c>
      <c r="C53" s="14">
        <v>20042105</v>
      </c>
      <c r="E53" s="14">
        <v>136020009925</v>
      </c>
      <c r="G53" s="14">
        <v>171137319942</v>
      </c>
      <c r="I53" s="14">
        <v>0</v>
      </c>
      <c r="J53" s="14">
        <v>0</v>
      </c>
      <c r="L53" s="14">
        <v>400000</v>
      </c>
      <c r="M53" s="14">
        <v>3058773058</v>
      </c>
      <c r="O53" s="14">
        <v>19642105</v>
      </c>
      <c r="Q53" s="14">
        <v>7700</v>
      </c>
      <c r="S53" s="14">
        <v>133305324817</v>
      </c>
      <c r="U53" s="14">
        <v>150344305459</v>
      </c>
      <c r="W53" s="5">
        <v>4.9477602960784121E-2</v>
      </c>
    </row>
    <row r="54" spans="1:23" x14ac:dyDescent="0.25">
      <c r="A54" s="3" t="s">
        <v>60</v>
      </c>
      <c r="C54" s="14">
        <v>5650000</v>
      </c>
      <c r="E54" s="14">
        <v>79083952061</v>
      </c>
      <c r="G54" s="14">
        <v>55939169700</v>
      </c>
      <c r="N54" s="14"/>
      <c r="O54" s="14">
        <v>5650000</v>
      </c>
      <c r="Q54" s="14">
        <v>9500</v>
      </c>
      <c r="S54" s="14">
        <v>79083952061</v>
      </c>
      <c r="U54" s="14">
        <v>53355633750</v>
      </c>
      <c r="W54" s="5">
        <v>1.7559087817419435E-2</v>
      </c>
    </row>
    <row r="55" spans="1:23" x14ac:dyDescent="0.25">
      <c r="A55" s="3" t="s">
        <v>61</v>
      </c>
      <c r="C55" s="14">
        <v>10800000</v>
      </c>
      <c r="E55" s="14">
        <v>65055973061</v>
      </c>
      <c r="G55" s="14">
        <v>44424492120</v>
      </c>
      <c r="N55" s="14"/>
      <c r="O55" s="14">
        <v>15316363</v>
      </c>
      <c r="Q55" s="14">
        <v>2828</v>
      </c>
      <c r="S55" s="14">
        <v>65055973061</v>
      </c>
      <c r="U55" s="14">
        <v>43056952250</v>
      </c>
      <c r="W55" s="5">
        <v>1.4169840231879643E-2</v>
      </c>
    </row>
    <row r="56" spans="1:23" x14ac:dyDescent="0.25">
      <c r="A56" s="3" t="s">
        <v>62</v>
      </c>
      <c r="C56" s="14">
        <v>3725173</v>
      </c>
      <c r="E56" s="14">
        <v>27601929167</v>
      </c>
      <c r="G56" s="14">
        <v>26291358367</v>
      </c>
      <c r="N56" s="14"/>
      <c r="O56" s="14">
        <v>5277328</v>
      </c>
      <c r="Q56" s="14">
        <v>4786</v>
      </c>
      <c r="S56" s="14">
        <v>27601929167</v>
      </c>
      <c r="U56" s="14">
        <v>25107010922</v>
      </c>
      <c r="W56" s="5">
        <v>8.2625990664445415E-3</v>
      </c>
    </row>
    <row r="57" spans="1:23" x14ac:dyDescent="0.25">
      <c r="A57" s="3" t="s">
        <v>63</v>
      </c>
      <c r="C57" s="14">
        <v>447572</v>
      </c>
      <c r="E57" s="14">
        <v>27845808469</v>
      </c>
      <c r="G57" s="14">
        <v>30836639089</v>
      </c>
      <c r="N57" s="14"/>
      <c r="O57" s="14">
        <v>447572</v>
      </c>
      <c r="Q57" s="14">
        <v>62060</v>
      </c>
      <c r="S57" s="14">
        <v>27845808469</v>
      </c>
      <c r="U57" s="14">
        <v>27611049226</v>
      </c>
      <c r="W57" s="5">
        <v>9.0866662808671995E-3</v>
      </c>
    </row>
    <row r="58" spans="1:23" x14ac:dyDescent="0.25">
      <c r="A58" s="3" t="s">
        <v>64</v>
      </c>
      <c r="C58" s="14">
        <v>630116</v>
      </c>
      <c r="E58" s="14">
        <v>18241492430</v>
      </c>
      <c r="G58" s="14">
        <v>29802532810</v>
      </c>
      <c r="N58" s="14"/>
      <c r="O58" s="14">
        <v>630116</v>
      </c>
      <c r="Q58" s="14">
        <v>38870</v>
      </c>
      <c r="S58" s="14">
        <v>18241492430</v>
      </c>
      <c r="U58" s="14">
        <v>24346877897</v>
      </c>
      <c r="W58" s="5">
        <v>8.0124428673553367E-3</v>
      </c>
    </row>
    <row r="59" spans="1:23" x14ac:dyDescent="0.25">
      <c r="A59" s="3" t="s">
        <v>65</v>
      </c>
      <c r="C59" s="14">
        <v>1897609</v>
      </c>
      <c r="E59" s="14">
        <v>34844767619</v>
      </c>
      <c r="G59" s="14">
        <v>33350106244</v>
      </c>
      <c r="N59" s="14"/>
      <c r="O59" s="14">
        <v>1897609</v>
      </c>
      <c r="Q59" s="14">
        <v>16590</v>
      </c>
      <c r="S59" s="14">
        <v>34844767619</v>
      </c>
      <c r="U59" s="14">
        <v>31294019377</v>
      </c>
      <c r="W59" s="5">
        <v>1.0298714414591102E-2</v>
      </c>
    </row>
    <row r="60" spans="1:23" x14ac:dyDescent="0.25">
      <c r="A60" s="3" t="s">
        <v>66</v>
      </c>
      <c r="C60" s="14">
        <v>1099665</v>
      </c>
      <c r="E60" s="14">
        <v>36363673826</v>
      </c>
      <c r="G60" s="14">
        <v>162984489194</v>
      </c>
      <c r="I60" s="14">
        <v>0</v>
      </c>
      <c r="J60" s="14">
        <v>0</v>
      </c>
      <c r="L60" s="14">
        <v>180105</v>
      </c>
      <c r="M60" s="14">
        <v>26654766877</v>
      </c>
      <c r="O60" s="14">
        <v>919560</v>
      </c>
      <c r="Q60" s="14">
        <v>149340</v>
      </c>
      <c r="S60" s="14">
        <v>30407969612</v>
      </c>
      <c r="U60" s="14">
        <v>136509994212</v>
      </c>
      <c r="W60" s="5">
        <v>4.4924796274656315E-2</v>
      </c>
    </row>
    <row r="61" spans="1:23" x14ac:dyDescent="0.25">
      <c r="A61" s="3" t="s">
        <v>67</v>
      </c>
      <c r="C61" s="14">
        <v>785221</v>
      </c>
      <c r="E61" s="14">
        <v>71523261248</v>
      </c>
      <c r="G61" s="14">
        <v>116012988216</v>
      </c>
      <c r="I61" s="14">
        <v>0</v>
      </c>
      <c r="J61" s="14">
        <v>0</v>
      </c>
      <c r="L61" s="14">
        <v>165151</v>
      </c>
      <c r="M61" s="14">
        <v>23989794609</v>
      </c>
      <c r="O61" s="14">
        <v>620070</v>
      </c>
      <c r="Q61" s="14">
        <v>146560</v>
      </c>
      <c r="S61" s="14">
        <v>56480186600</v>
      </c>
      <c r="U61" s="14">
        <v>90336738318</v>
      </c>
      <c r="W61" s="5">
        <v>2.9729395188094851E-2</v>
      </c>
    </row>
    <row r="62" spans="1:23" x14ac:dyDescent="0.25">
      <c r="A62" s="3" t="s">
        <v>68</v>
      </c>
      <c r="C62" s="14">
        <v>914746</v>
      </c>
      <c r="E62" s="14">
        <v>14703933487</v>
      </c>
      <c r="G62" s="14">
        <v>16203784116</v>
      </c>
      <c r="N62" s="14"/>
      <c r="O62" s="14">
        <v>914746</v>
      </c>
      <c r="Q62" s="14">
        <v>14910</v>
      </c>
      <c r="S62" s="14">
        <v>14703933487</v>
      </c>
      <c r="U62" s="14">
        <v>13557711626</v>
      </c>
      <c r="W62" s="5">
        <v>4.4617790533540884E-3</v>
      </c>
    </row>
    <row r="63" spans="1:23" x14ac:dyDescent="0.25">
      <c r="A63" s="3" t="s">
        <v>69</v>
      </c>
      <c r="C63" s="14">
        <v>5291577</v>
      </c>
      <c r="E63" s="14">
        <v>106854573971</v>
      </c>
      <c r="G63" s="14">
        <v>76429138458</v>
      </c>
      <c r="N63" s="14"/>
      <c r="O63" s="14">
        <v>5291577</v>
      </c>
      <c r="Q63" s="14">
        <v>14220</v>
      </c>
      <c r="S63" s="14">
        <v>106854573971</v>
      </c>
      <c r="U63" s="14">
        <v>74798509902</v>
      </c>
      <c r="W63" s="5">
        <v>2.4615837385332063E-2</v>
      </c>
    </row>
    <row r="64" spans="1:23" x14ac:dyDescent="0.25">
      <c r="A64" s="3" t="s">
        <v>70</v>
      </c>
      <c r="H64" s="14"/>
      <c r="I64" s="14">
        <v>392945</v>
      </c>
      <c r="J64" s="14">
        <v>18744332183</v>
      </c>
      <c r="L64" s="14">
        <v>0</v>
      </c>
      <c r="M64" s="14">
        <v>0</v>
      </c>
      <c r="O64" s="14">
        <v>392945</v>
      </c>
      <c r="Q64" s="14">
        <v>42050</v>
      </c>
      <c r="S64" s="14">
        <v>18744332183</v>
      </c>
      <c r="U64" s="14">
        <v>16425023393</v>
      </c>
      <c r="W64" s="5">
        <v>5.4053978538087469E-3</v>
      </c>
    </row>
    <row r="65" spans="1:23" ht="37.5" x14ac:dyDescent="0.25">
      <c r="A65" s="3" t="s">
        <v>71</v>
      </c>
      <c r="C65" s="14">
        <v>8502170</v>
      </c>
      <c r="E65" s="14">
        <v>22635523238</v>
      </c>
      <c r="G65" s="14">
        <v>16598907222</v>
      </c>
      <c r="N65" s="14"/>
      <c r="O65" s="14">
        <v>8502170</v>
      </c>
      <c r="Q65" s="14">
        <v>1847</v>
      </c>
      <c r="S65" s="14">
        <v>22635523238</v>
      </c>
      <c r="U65" s="14">
        <v>15610072117</v>
      </c>
      <c r="W65" s="5">
        <v>5.1372012264525582E-3</v>
      </c>
    </row>
    <row r="66" spans="1:23" ht="56.25" x14ac:dyDescent="0.25">
      <c r="A66" s="3" t="s">
        <v>72</v>
      </c>
      <c r="C66" s="14">
        <v>0</v>
      </c>
      <c r="E66" s="14">
        <v>571</v>
      </c>
      <c r="G66" s="14">
        <v>571</v>
      </c>
      <c r="N66" s="14"/>
      <c r="O66" s="14">
        <v>0</v>
      </c>
      <c r="Q66" s="14">
        <v>6020</v>
      </c>
      <c r="S66" s="14">
        <v>571</v>
      </c>
      <c r="U66" s="14">
        <v>571</v>
      </c>
      <c r="W66" s="5">
        <v>1.8791341118212277E-10</v>
      </c>
    </row>
    <row r="67" spans="1:23" x14ac:dyDescent="0.25">
      <c r="A67" s="3" t="s">
        <v>73</v>
      </c>
      <c r="C67" s="14">
        <v>4390048</v>
      </c>
      <c r="E67" s="14">
        <v>41183979753</v>
      </c>
      <c r="G67" s="14">
        <v>47872281542</v>
      </c>
      <c r="N67" s="14"/>
      <c r="O67" s="14">
        <v>4390048</v>
      </c>
      <c r="Q67" s="14">
        <v>10230</v>
      </c>
      <c r="S67" s="14">
        <v>41183979753</v>
      </c>
      <c r="U67" s="14">
        <v>44642975403</v>
      </c>
      <c r="W67" s="5">
        <v>1.4691792983007587E-2</v>
      </c>
    </row>
    <row r="68" spans="1:23" x14ac:dyDescent="0.25">
      <c r="A68" s="7" t="s">
        <v>74</v>
      </c>
      <c r="C68" s="15">
        <f>SUM(C11:$C$67)</f>
        <v>480814534</v>
      </c>
      <c r="E68" s="15">
        <f>SUM(E11:$E$67)</f>
        <v>1940961401368</v>
      </c>
      <c r="G68" s="15">
        <f>SUM(G11:$G$67)</f>
        <v>3088012645682</v>
      </c>
      <c r="I68" s="15">
        <f>SUM(I11:$I$67)</f>
        <v>35024843</v>
      </c>
      <c r="J68" s="15">
        <f>SUM(J11:$J$67)</f>
        <v>225567634229</v>
      </c>
      <c r="L68" s="15">
        <f>SUM(L11:$L$67)</f>
        <v>22170062</v>
      </c>
      <c r="M68" s="15">
        <f>SUM(M11:$M$67)</f>
        <v>136741784475</v>
      </c>
      <c r="O68" s="15">
        <f>SUM(O11:$O$67)</f>
        <v>532403586</v>
      </c>
      <c r="Q68" s="15">
        <f>SUM(Q11:$Q$67)</f>
        <v>1359827</v>
      </c>
      <c r="S68" s="15">
        <f>SUM(S11:$S$67)</f>
        <v>2123587007809</v>
      </c>
      <c r="U68" s="15">
        <f>SUM(U11:$U$67)</f>
        <v>3059024212133</v>
      </c>
      <c r="W68" s="8">
        <f>SUM(W11:$W$67)</f>
        <v>1.0067104633811164</v>
      </c>
    </row>
    <row r="69" spans="1:23" x14ac:dyDescent="0.25">
      <c r="C69" s="16"/>
      <c r="E69" s="16"/>
      <c r="G69" s="16"/>
      <c r="I69" s="16"/>
      <c r="J69" s="16"/>
      <c r="L69" s="16"/>
      <c r="M69" s="16"/>
      <c r="O69" s="16"/>
      <c r="Q69" s="16"/>
      <c r="S69" s="16"/>
      <c r="U69" s="16"/>
      <c r="W69" s="9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A5" sqref="A5:Q5"/>
    </sheetView>
  </sheetViews>
  <sheetFormatPr defaultRowHeight="18.75" x14ac:dyDescent="0.25"/>
  <cols>
    <col min="1" max="1" width="17" style="10" customWidth="1"/>
    <col min="2" max="2" width="1.42578125" style="10" customWidth="1"/>
    <col min="3" max="3" width="14.140625" style="10" customWidth="1"/>
    <col min="4" max="4" width="1.42578125" style="10" customWidth="1"/>
    <col min="5" max="5" width="14.140625" style="10" customWidth="1"/>
    <col min="6" max="6" width="1.42578125" style="10" customWidth="1"/>
    <col min="7" max="7" width="14.140625" style="10" customWidth="1"/>
    <col min="8" max="8" width="1.42578125" style="10" customWidth="1"/>
    <col min="9" max="9" width="14.140625" style="10" customWidth="1"/>
    <col min="10" max="10" width="1.42578125" style="10" customWidth="1"/>
    <col min="11" max="11" width="14.140625" style="10" customWidth="1"/>
    <col min="12" max="12" width="1.42578125" style="10" customWidth="1"/>
    <col min="13" max="13" width="14.140625" style="10" customWidth="1"/>
    <col min="14" max="14" width="1.42578125" style="10" customWidth="1"/>
    <col min="15" max="15" width="14.140625" style="10" customWidth="1"/>
    <col min="16" max="16" width="1.42578125" style="10" customWidth="1"/>
    <col min="17" max="17" width="14.140625" style="10" customWidth="1"/>
    <col min="18" max="16384" width="9.140625" style="10"/>
  </cols>
  <sheetData>
    <row r="1" spans="1:17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21" x14ac:dyDescent="0.25">
      <c r="A5" s="29" t="s">
        <v>75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25">
      <c r="C7" s="33" t="s">
        <v>5</v>
      </c>
      <c r="D7" s="34"/>
      <c r="E7" s="34"/>
      <c r="F7" s="34"/>
      <c r="G7" s="34"/>
      <c r="H7" s="34"/>
      <c r="I7" s="34"/>
      <c r="K7" s="33" t="s">
        <v>7</v>
      </c>
      <c r="L7" s="34"/>
      <c r="M7" s="34"/>
      <c r="N7" s="34"/>
      <c r="O7" s="34"/>
      <c r="P7" s="34"/>
      <c r="Q7" s="34"/>
    </row>
    <row r="8" spans="1:17" ht="21" x14ac:dyDescent="0.25">
      <c r="A8" s="17" t="s">
        <v>76</v>
      </c>
      <c r="C8" s="17" t="s">
        <v>77</v>
      </c>
      <c r="E8" s="17" t="s">
        <v>78</v>
      </c>
      <c r="G8" s="17" t="s">
        <v>79</v>
      </c>
      <c r="I8" s="17" t="s">
        <v>80</v>
      </c>
      <c r="K8" s="17" t="s">
        <v>77</v>
      </c>
      <c r="M8" s="17" t="s">
        <v>78</v>
      </c>
      <c r="O8" s="17" t="s">
        <v>79</v>
      </c>
      <c r="Q8" s="17" t="s">
        <v>80</v>
      </c>
    </row>
    <row r="9" spans="1:17" x14ac:dyDescent="0.25">
      <c r="A9" s="7" t="s">
        <v>74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x14ac:dyDescent="0.25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X11" sqref="X11"/>
    </sheetView>
  </sheetViews>
  <sheetFormatPr defaultRowHeight="18.75" x14ac:dyDescent="0.25"/>
  <cols>
    <col min="1" max="1" width="17" style="10" customWidth="1"/>
    <col min="2" max="2" width="1.42578125" style="10" customWidth="1"/>
    <col min="3" max="3" width="8.5703125" style="10" customWidth="1"/>
    <col min="4" max="4" width="1.42578125" style="10" customWidth="1"/>
    <col min="5" max="5" width="11.42578125" style="10" customWidth="1"/>
    <col min="6" max="6" width="1.42578125" style="10" customWidth="1"/>
    <col min="7" max="7" width="11.42578125" style="10" customWidth="1"/>
    <col min="8" max="8" width="1.42578125" style="10" customWidth="1"/>
    <col min="9" max="9" width="11.42578125" style="10" customWidth="1"/>
    <col min="10" max="10" width="1.42578125" style="10" customWidth="1"/>
    <col min="11" max="11" width="7.140625" style="10" customWidth="1"/>
    <col min="12" max="12" width="1.42578125" style="10" customWidth="1"/>
    <col min="13" max="13" width="7.140625" style="10" customWidth="1"/>
    <col min="14" max="14" width="1.42578125" style="10" customWidth="1"/>
    <col min="15" max="15" width="11.42578125" style="10" customWidth="1"/>
    <col min="16" max="16" width="1.42578125" style="10" customWidth="1"/>
    <col min="17" max="17" width="18.42578125" style="10" customWidth="1"/>
    <col min="18" max="18" width="1.42578125" style="10" customWidth="1"/>
    <col min="19" max="19" width="18.42578125" style="10" customWidth="1"/>
    <col min="20" max="20" width="1.42578125" style="10" customWidth="1"/>
    <col min="21" max="21" width="11.42578125" style="10" customWidth="1"/>
    <col min="22" max="22" width="18.42578125" style="10" customWidth="1"/>
    <col min="23" max="23" width="1.42578125" style="10" customWidth="1"/>
    <col min="24" max="24" width="11.42578125" style="10" customWidth="1"/>
    <col min="25" max="25" width="18.42578125" style="10" customWidth="1"/>
    <col min="26" max="26" width="1.42578125" style="10" customWidth="1"/>
    <col min="27" max="27" width="11.42578125" style="10" customWidth="1"/>
    <col min="28" max="28" width="1.42578125" style="10" customWidth="1"/>
    <col min="29" max="29" width="11.42578125" style="10" customWidth="1"/>
    <col min="30" max="30" width="1.42578125" style="10" customWidth="1"/>
    <col min="31" max="31" width="18.42578125" style="10" customWidth="1"/>
    <col min="32" max="32" width="1.42578125" style="10" customWidth="1"/>
    <col min="33" max="33" width="18.42578125" style="10" customWidth="1"/>
    <col min="34" max="34" width="1.42578125" style="10" customWidth="1"/>
    <col min="35" max="35" width="8.5703125" style="10" customWidth="1"/>
    <col min="36" max="16384" width="9.140625" style="10"/>
  </cols>
  <sheetData>
    <row r="1" spans="1:35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ht="20.100000000000001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5" spans="1:35" ht="21" x14ac:dyDescent="0.25">
      <c r="A5" s="29" t="s">
        <v>81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</row>
    <row r="7" spans="1:35" ht="21" x14ac:dyDescent="0.25">
      <c r="C7" s="33" t="s">
        <v>82</v>
      </c>
      <c r="D7" s="34"/>
      <c r="E7" s="34"/>
      <c r="F7" s="34"/>
      <c r="G7" s="34"/>
      <c r="H7" s="34"/>
      <c r="I7" s="34"/>
      <c r="J7" s="34"/>
      <c r="K7" s="34"/>
      <c r="L7" s="34"/>
      <c r="M7" s="34"/>
      <c r="O7" s="33" t="s">
        <v>5</v>
      </c>
      <c r="P7" s="34"/>
      <c r="Q7" s="34"/>
      <c r="R7" s="34"/>
      <c r="S7" s="34"/>
      <c r="U7" s="33" t="s">
        <v>6</v>
      </c>
      <c r="V7" s="34"/>
      <c r="W7" s="34"/>
      <c r="X7" s="34"/>
      <c r="Y7" s="34"/>
      <c r="AA7" s="33" t="s">
        <v>7</v>
      </c>
      <c r="AB7" s="34"/>
      <c r="AC7" s="34"/>
      <c r="AD7" s="34"/>
      <c r="AE7" s="34"/>
      <c r="AF7" s="34"/>
      <c r="AG7" s="34"/>
      <c r="AH7" s="34"/>
      <c r="AI7" s="34"/>
    </row>
    <row r="8" spans="1:35" x14ac:dyDescent="0.25">
      <c r="A8" s="35" t="s">
        <v>83</v>
      </c>
      <c r="C8" s="41" t="s">
        <v>84</v>
      </c>
      <c r="E8" s="41" t="s">
        <v>85</v>
      </c>
      <c r="G8" s="41" t="s">
        <v>86</v>
      </c>
      <c r="I8" s="41" t="s">
        <v>87</v>
      </c>
      <c r="K8" s="41" t="s">
        <v>88</v>
      </c>
      <c r="M8" s="41" t="s">
        <v>80</v>
      </c>
      <c r="O8" s="35" t="s">
        <v>9</v>
      </c>
      <c r="Q8" s="35" t="s">
        <v>10</v>
      </c>
      <c r="S8" s="35" t="s">
        <v>11</v>
      </c>
      <c r="U8" s="35" t="s">
        <v>12</v>
      </c>
      <c r="V8" s="28"/>
      <c r="X8" s="35" t="s">
        <v>13</v>
      </c>
      <c r="Y8" s="28"/>
      <c r="AA8" s="35" t="s">
        <v>9</v>
      </c>
      <c r="AC8" s="41" t="s">
        <v>89</v>
      </c>
      <c r="AE8" s="35" t="s">
        <v>10</v>
      </c>
      <c r="AG8" s="35" t="s">
        <v>11</v>
      </c>
      <c r="AI8" s="41" t="s">
        <v>15</v>
      </c>
    </row>
    <row r="9" spans="1:35" x14ac:dyDescent="0.25">
      <c r="A9" s="36"/>
      <c r="C9" s="36"/>
      <c r="E9" s="36"/>
      <c r="G9" s="36"/>
      <c r="I9" s="36"/>
      <c r="K9" s="36"/>
      <c r="M9" s="36"/>
      <c r="O9" s="36"/>
      <c r="Q9" s="36"/>
      <c r="S9" s="36"/>
      <c r="U9" s="2" t="s">
        <v>9</v>
      </c>
      <c r="V9" s="2" t="s">
        <v>10</v>
      </c>
      <c r="X9" s="2" t="s">
        <v>9</v>
      </c>
      <c r="Y9" s="2" t="s">
        <v>16</v>
      </c>
      <c r="AA9" s="36"/>
      <c r="AC9" s="36"/>
      <c r="AE9" s="36"/>
      <c r="AG9" s="36"/>
      <c r="AI9" s="36"/>
    </row>
    <row r="10" spans="1:35" x14ac:dyDescent="0.25">
      <c r="A10" s="7" t="s">
        <v>74</v>
      </c>
      <c r="O10" s="7">
        <f>SUM($O$9)</f>
        <v>0</v>
      </c>
      <c r="Q10" s="7">
        <f>SUM($Q$9)</f>
        <v>0</v>
      </c>
      <c r="S10" s="7">
        <f>SUM($S$9)</f>
        <v>0</v>
      </c>
      <c r="U10" s="7">
        <f>SUM($U$9)</f>
        <v>0</v>
      </c>
      <c r="V10" s="7">
        <f>SUM($V$9)</f>
        <v>0</v>
      </c>
      <c r="X10" s="7">
        <f>SUM($X$9)</f>
        <v>0</v>
      </c>
      <c r="Y10" s="7">
        <f>SUM($Y$9)</f>
        <v>0</v>
      </c>
      <c r="AA10" s="7">
        <f>SUM($AA$9)</f>
        <v>0</v>
      </c>
      <c r="AC10" s="7">
        <f>SUM($AC$9)</f>
        <v>0</v>
      </c>
      <c r="AE10" s="7">
        <f>SUM($AE$9)</f>
        <v>0</v>
      </c>
      <c r="AG10" s="7">
        <f>SUM($AG$9)</f>
        <v>0</v>
      </c>
      <c r="AI10" s="8">
        <f>SUM($AI$9)</f>
        <v>0</v>
      </c>
    </row>
    <row r="11" spans="1:35" x14ac:dyDescent="0.25">
      <c r="O11" s="9"/>
      <c r="Q11" s="9"/>
      <c r="S11" s="9"/>
      <c r="U11" s="9"/>
      <c r="V11" s="9"/>
      <c r="X11" s="9"/>
      <c r="Y11" s="9"/>
      <c r="AA11" s="9"/>
      <c r="AC11" s="9"/>
      <c r="AE11" s="9"/>
      <c r="AG11" s="9"/>
      <c r="AI11" s="9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M13" sqref="M13"/>
    </sheetView>
  </sheetViews>
  <sheetFormatPr defaultRowHeight="18.75" x14ac:dyDescent="0.25"/>
  <cols>
    <col min="1" max="1" width="28.42578125" style="10" customWidth="1"/>
    <col min="2" max="2" width="1.42578125" style="10" customWidth="1"/>
    <col min="3" max="3" width="11.42578125" style="10" customWidth="1"/>
    <col min="4" max="4" width="1.42578125" style="10" customWidth="1"/>
    <col min="5" max="5" width="11.42578125" style="10" customWidth="1"/>
    <col min="6" max="6" width="1.42578125" style="10" customWidth="1"/>
    <col min="7" max="7" width="14.140625" style="10" customWidth="1"/>
    <col min="8" max="8" width="1.42578125" style="10" customWidth="1"/>
    <col min="9" max="9" width="8.5703125" style="10" customWidth="1"/>
    <col min="10" max="10" width="1.42578125" style="10" customWidth="1"/>
    <col min="11" max="11" width="21.28515625" style="10" customWidth="1"/>
    <col min="12" max="12" width="1.42578125" style="10" customWidth="1"/>
    <col min="13" max="13" width="28.42578125" style="10" customWidth="1"/>
    <col min="14" max="16384" width="9.140625" style="10"/>
  </cols>
  <sheetData>
    <row r="1" spans="1:13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0.100000000000001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ht="21" x14ac:dyDescent="0.25">
      <c r="A5" s="29" t="s">
        <v>90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21" x14ac:dyDescent="0.25">
      <c r="A6" s="29" t="s">
        <v>91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8" spans="1:13" ht="21" x14ac:dyDescent="0.25">
      <c r="C8" s="33" t="s">
        <v>7</v>
      </c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42" x14ac:dyDescent="0.25">
      <c r="A9" s="17" t="s">
        <v>92</v>
      </c>
      <c r="C9" s="17" t="s">
        <v>9</v>
      </c>
      <c r="E9" s="17" t="s">
        <v>93</v>
      </c>
      <c r="G9" s="17" t="s">
        <v>94</v>
      </c>
      <c r="I9" s="17" t="s">
        <v>95</v>
      </c>
      <c r="K9" s="18" t="s">
        <v>96</v>
      </c>
      <c r="M9" s="17" t="s">
        <v>97</v>
      </c>
    </row>
    <row r="10" spans="1:13" x14ac:dyDescent="0.25">
      <c r="A10" s="7" t="s">
        <v>74</v>
      </c>
      <c r="K10" s="7">
        <f>SUM($K$9)</f>
        <v>0</v>
      </c>
    </row>
    <row r="11" spans="1:13" x14ac:dyDescent="0.25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G16" sqref="G16"/>
    </sheetView>
  </sheetViews>
  <sheetFormatPr defaultRowHeight="18.75" x14ac:dyDescent="0.25"/>
  <cols>
    <col min="1" max="1" width="21.28515625" style="10" customWidth="1"/>
    <col min="2" max="2" width="1.42578125" style="10" customWidth="1"/>
    <col min="3" max="3" width="23.28515625" style="10" bestFit="1" customWidth="1"/>
    <col min="4" max="4" width="1.42578125" style="10" customWidth="1"/>
    <col min="5" max="5" width="10" style="10" customWidth="1"/>
    <col min="6" max="6" width="1.42578125" style="10" customWidth="1"/>
    <col min="7" max="7" width="11.42578125" style="10" customWidth="1"/>
    <col min="8" max="8" width="1.42578125" style="10" customWidth="1"/>
    <col min="9" max="9" width="11.42578125" style="10" customWidth="1"/>
    <col min="10" max="10" width="1.42578125" style="10" customWidth="1"/>
    <col min="11" max="11" width="18.42578125" style="11" customWidth="1"/>
    <col min="12" max="12" width="1.42578125" style="11" customWidth="1"/>
    <col min="13" max="13" width="18.42578125" style="11" customWidth="1"/>
    <col min="14" max="14" width="1.42578125" style="11" customWidth="1"/>
    <col min="15" max="15" width="18.42578125" style="11" customWidth="1"/>
    <col min="16" max="16" width="1.42578125" style="11" customWidth="1"/>
    <col min="17" max="17" width="18.42578125" style="11" customWidth="1"/>
    <col min="18" max="18" width="1.42578125" style="10" customWidth="1"/>
    <col min="19" max="19" width="10.7109375" style="10" customWidth="1"/>
    <col min="20" max="16384" width="9.140625" style="10"/>
  </cols>
  <sheetData>
    <row r="1" spans="1:19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21" x14ac:dyDescent="0.25">
      <c r="A5" s="29" t="s">
        <v>98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7" spans="1:19" ht="21" x14ac:dyDescent="0.25">
      <c r="C7" s="33" t="s">
        <v>99</v>
      </c>
      <c r="D7" s="34"/>
      <c r="E7" s="34"/>
      <c r="F7" s="34"/>
      <c r="G7" s="34"/>
      <c r="H7" s="34"/>
      <c r="I7" s="34"/>
      <c r="K7" s="19" t="s">
        <v>5</v>
      </c>
      <c r="M7" s="31" t="s">
        <v>6</v>
      </c>
      <c r="N7" s="32"/>
      <c r="O7" s="32"/>
      <c r="Q7" s="33" t="s">
        <v>7</v>
      </c>
      <c r="R7" s="34"/>
      <c r="S7" s="34"/>
    </row>
    <row r="8" spans="1:19" ht="63" x14ac:dyDescent="0.25">
      <c r="A8" s="17" t="s">
        <v>100</v>
      </c>
      <c r="C8" s="17" t="s">
        <v>101</v>
      </c>
      <c r="E8" s="17" t="s">
        <v>102</v>
      </c>
      <c r="G8" s="18" t="s">
        <v>103</v>
      </c>
      <c r="I8" s="18" t="s">
        <v>104</v>
      </c>
      <c r="K8" s="19" t="s">
        <v>105</v>
      </c>
      <c r="M8" s="19" t="s">
        <v>106</v>
      </c>
      <c r="O8" s="19" t="s">
        <v>107</v>
      </c>
      <c r="Q8" s="19" t="s">
        <v>105</v>
      </c>
      <c r="S8" s="18" t="s">
        <v>15</v>
      </c>
    </row>
    <row r="9" spans="1:19" ht="37.5" x14ac:dyDescent="0.25">
      <c r="A9" s="3" t="s">
        <v>108</v>
      </c>
      <c r="C9" s="6" t="s">
        <v>109</v>
      </c>
      <c r="E9" s="3" t="s">
        <v>110</v>
      </c>
      <c r="G9" s="6" t="s">
        <v>111</v>
      </c>
      <c r="I9" s="6" t="s">
        <v>112</v>
      </c>
      <c r="K9" s="14">
        <v>107327255665</v>
      </c>
      <c r="M9" s="14">
        <v>63438166116</v>
      </c>
      <c r="O9" s="14">
        <v>167771068195</v>
      </c>
      <c r="Q9" s="14">
        <v>2994353586</v>
      </c>
      <c r="S9" s="5">
        <v>9.8542766485233257E-4</v>
      </c>
    </row>
    <row r="10" spans="1:19" x14ac:dyDescent="0.25">
      <c r="A10" s="3" t="s">
        <v>113</v>
      </c>
      <c r="C10" s="6" t="s">
        <v>114</v>
      </c>
      <c r="E10" s="3" t="s">
        <v>115</v>
      </c>
      <c r="G10" s="6" t="s">
        <v>116</v>
      </c>
      <c r="I10" s="6" t="s">
        <v>112</v>
      </c>
      <c r="K10" s="14">
        <v>120728031</v>
      </c>
      <c r="M10" s="14">
        <v>494141</v>
      </c>
      <c r="O10" s="14">
        <v>0</v>
      </c>
      <c r="Q10" s="14">
        <v>121222172</v>
      </c>
      <c r="S10" s="5">
        <v>3.9893645974476376E-5</v>
      </c>
    </row>
    <row r="11" spans="1:19" x14ac:dyDescent="0.25">
      <c r="A11" s="3" t="s">
        <v>117</v>
      </c>
      <c r="C11" s="6" t="s">
        <v>118</v>
      </c>
      <c r="E11" s="3" t="s">
        <v>110</v>
      </c>
      <c r="G11" s="6" t="s">
        <v>119</v>
      </c>
      <c r="I11" s="6" t="s">
        <v>112</v>
      </c>
      <c r="K11" s="14">
        <v>1718338</v>
      </c>
      <c r="P11" s="14"/>
      <c r="Q11" s="14">
        <v>1718338</v>
      </c>
      <c r="S11" s="5">
        <v>5.6549694420992383E-7</v>
      </c>
    </row>
    <row r="12" spans="1:19" x14ac:dyDescent="0.25">
      <c r="A12" s="3" t="s">
        <v>117</v>
      </c>
      <c r="C12" s="6" t="s">
        <v>120</v>
      </c>
      <c r="E12" s="3" t="s">
        <v>110</v>
      </c>
      <c r="G12" s="6" t="s">
        <v>121</v>
      </c>
      <c r="I12" s="6" t="s">
        <v>112</v>
      </c>
      <c r="K12" s="14">
        <v>7901549</v>
      </c>
      <c r="M12" s="14">
        <v>1380000000</v>
      </c>
      <c r="O12" s="14">
        <v>0</v>
      </c>
      <c r="Q12" s="14">
        <v>1387901549</v>
      </c>
      <c r="S12" s="5">
        <v>4.5675186419884788E-4</v>
      </c>
    </row>
    <row r="13" spans="1:19" x14ac:dyDescent="0.25">
      <c r="A13" s="7" t="s">
        <v>74</v>
      </c>
      <c r="K13" s="15">
        <f>SUM(K9:$K$12)</f>
        <v>107457603583</v>
      </c>
      <c r="M13" s="15">
        <f>SUM(M9:$M$12)</f>
        <v>64818660257</v>
      </c>
      <c r="O13" s="15">
        <f>SUM(O9:$O$12)</f>
        <v>167771068195</v>
      </c>
      <c r="Q13" s="15">
        <f>SUM(Q9:$Q$12)</f>
        <v>4505195645</v>
      </c>
      <c r="S13" s="8">
        <f>SUM(S9:$S$12)</f>
        <v>1.4826386719698668E-3</v>
      </c>
    </row>
    <row r="14" spans="1:19" x14ac:dyDescent="0.25">
      <c r="K14" s="16"/>
      <c r="M14" s="16"/>
      <c r="O14" s="16"/>
      <c r="Q14" s="16"/>
      <c r="S14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topLeftCell="A4" workbookViewId="0">
      <selection activeCell="T18" sqref="T18"/>
    </sheetView>
  </sheetViews>
  <sheetFormatPr defaultRowHeight="18.75" x14ac:dyDescent="0.25"/>
  <cols>
    <col min="1" max="1" width="17" style="10" customWidth="1"/>
    <col min="2" max="2" width="1.42578125" style="10" customWidth="1"/>
    <col min="3" max="3" width="11.42578125" style="10" customWidth="1"/>
    <col min="4" max="4" width="1.42578125" style="10" customWidth="1"/>
    <col min="5" max="5" width="7.140625" style="10" customWidth="1"/>
    <col min="6" max="6" width="1.42578125" style="10" customWidth="1"/>
    <col min="7" max="7" width="7.140625" style="10" customWidth="1"/>
    <col min="8" max="8" width="1.42578125" style="10" customWidth="1"/>
    <col min="9" max="9" width="11.42578125" style="10" customWidth="1"/>
    <col min="10" max="10" width="1.42578125" style="10" customWidth="1"/>
    <col min="11" max="11" width="11.42578125" style="10" customWidth="1"/>
    <col min="12" max="12" width="1.42578125" style="10" customWidth="1"/>
    <col min="13" max="13" width="17" style="10" customWidth="1"/>
    <col min="14" max="14" width="1.42578125" style="10" customWidth="1"/>
    <col min="15" max="15" width="17" style="10" customWidth="1"/>
    <col min="16" max="16" width="1.42578125" style="10" customWidth="1"/>
    <col min="17" max="17" width="11.42578125" style="10" customWidth="1"/>
    <col min="18" max="18" width="14.140625" style="10" customWidth="1"/>
    <col min="19" max="19" width="1.42578125" style="10" customWidth="1"/>
    <col min="20" max="20" width="11.42578125" style="10" customWidth="1"/>
    <col min="21" max="21" width="14.140625" style="10" customWidth="1"/>
    <col min="22" max="22" width="1.42578125" style="10" customWidth="1"/>
    <col min="23" max="23" width="11.42578125" style="10" customWidth="1"/>
    <col min="24" max="24" width="1.42578125" style="10" customWidth="1"/>
    <col min="25" max="25" width="17" style="10" customWidth="1"/>
    <col min="26" max="26" width="1.42578125" style="10" customWidth="1"/>
    <col min="27" max="27" width="17" style="10" customWidth="1"/>
    <col min="28" max="28" width="1.42578125" style="10" customWidth="1"/>
    <col min="29" max="29" width="8.5703125" style="10" customWidth="1"/>
    <col min="30" max="16384" width="9.140625" style="10"/>
  </cols>
  <sheetData>
    <row r="1" spans="1:29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20.100000000000001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5" spans="1:29" ht="21" x14ac:dyDescent="0.25">
      <c r="A5" s="29" t="s">
        <v>122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7" spans="1:29" ht="21" x14ac:dyDescent="0.25">
      <c r="K7" s="17" t="s">
        <v>5</v>
      </c>
      <c r="M7" s="33" t="s">
        <v>6</v>
      </c>
      <c r="N7" s="34"/>
      <c r="O7" s="34"/>
      <c r="P7" s="34"/>
      <c r="Q7" s="34"/>
      <c r="R7" s="34"/>
      <c r="S7" s="34"/>
      <c r="T7" s="34"/>
      <c r="U7" s="34"/>
      <c r="W7" s="33" t="s">
        <v>7</v>
      </c>
      <c r="X7" s="34"/>
      <c r="Y7" s="34"/>
      <c r="Z7" s="34"/>
      <c r="AA7" s="34"/>
      <c r="AB7" s="34"/>
      <c r="AC7" s="34"/>
    </row>
    <row r="8" spans="1:29" x14ac:dyDescent="0.25">
      <c r="A8" s="35" t="s">
        <v>123</v>
      </c>
      <c r="C8" s="41" t="s">
        <v>87</v>
      </c>
      <c r="E8" s="41" t="s">
        <v>104</v>
      </c>
      <c r="G8" s="41" t="s">
        <v>124</v>
      </c>
      <c r="I8" s="41" t="s">
        <v>85</v>
      </c>
      <c r="K8" s="35" t="s">
        <v>9</v>
      </c>
      <c r="M8" s="35" t="s">
        <v>10</v>
      </c>
      <c r="O8" s="35" t="s">
        <v>11</v>
      </c>
      <c r="Q8" s="35" t="s">
        <v>12</v>
      </c>
      <c r="R8" s="28"/>
      <c r="T8" s="35" t="s">
        <v>13</v>
      </c>
      <c r="U8" s="28"/>
      <c r="W8" s="35" t="s">
        <v>9</v>
      </c>
      <c r="Y8" s="35" t="s">
        <v>10</v>
      </c>
      <c r="AA8" s="35" t="s">
        <v>11</v>
      </c>
      <c r="AC8" s="41" t="s">
        <v>15</v>
      </c>
    </row>
    <row r="9" spans="1:29" x14ac:dyDescent="0.25">
      <c r="A9" s="36"/>
      <c r="C9" s="36"/>
      <c r="E9" s="36"/>
      <c r="G9" s="36"/>
      <c r="I9" s="36"/>
      <c r="K9" s="36"/>
      <c r="M9" s="36"/>
      <c r="O9" s="36"/>
      <c r="Q9" s="2" t="s">
        <v>9</v>
      </c>
      <c r="R9" s="2" t="s">
        <v>10</v>
      </c>
      <c r="T9" s="2" t="s">
        <v>9</v>
      </c>
      <c r="U9" s="2" t="s">
        <v>16</v>
      </c>
      <c r="W9" s="36"/>
      <c r="Y9" s="36"/>
      <c r="AA9" s="36"/>
      <c r="AC9" s="36"/>
    </row>
    <row r="10" spans="1:29" x14ac:dyDescent="0.25">
      <c r="A10" s="7" t="s">
        <v>74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x14ac:dyDescent="0.25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18" sqref="E18"/>
    </sheetView>
  </sheetViews>
  <sheetFormatPr defaultRowHeight="18.75" x14ac:dyDescent="0.25"/>
  <cols>
    <col min="1" max="1" width="49.7109375" style="10" customWidth="1"/>
    <col min="2" max="2" width="1.42578125" style="10" customWidth="1"/>
    <col min="3" max="3" width="11.42578125" style="10" customWidth="1"/>
    <col min="4" max="4" width="1.42578125" style="10" customWidth="1"/>
    <col min="5" max="5" width="21.28515625" style="10" customWidth="1"/>
    <col min="6" max="6" width="1.42578125" style="10" customWidth="1"/>
    <col min="7" max="7" width="11.42578125" style="10" customWidth="1"/>
    <col min="8" max="8" width="1.42578125" style="10" customWidth="1"/>
    <col min="9" max="9" width="11.42578125" style="10" customWidth="1"/>
    <col min="10" max="16384" width="9.140625" style="10"/>
  </cols>
  <sheetData>
    <row r="1" spans="1:9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</row>
    <row r="2" spans="1:9" ht="20.100000000000001" customHeight="1" x14ac:dyDescent="0.25">
      <c r="A2" s="27" t="s">
        <v>125</v>
      </c>
      <c r="B2" s="28"/>
      <c r="C2" s="28"/>
      <c r="D2" s="28"/>
      <c r="E2" s="28"/>
      <c r="F2" s="28"/>
      <c r="G2" s="28"/>
      <c r="H2" s="28"/>
      <c r="I2" s="28"/>
    </row>
    <row r="3" spans="1:9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</row>
    <row r="5" spans="1:9" ht="21" x14ac:dyDescent="0.25">
      <c r="A5" s="29" t="s">
        <v>126</v>
      </c>
      <c r="B5" s="30"/>
      <c r="C5" s="30"/>
      <c r="D5" s="30"/>
      <c r="E5" s="30"/>
      <c r="F5" s="30"/>
      <c r="G5" s="30"/>
      <c r="H5" s="30"/>
      <c r="I5" s="30"/>
    </row>
    <row r="7" spans="1:9" ht="42" x14ac:dyDescent="0.25">
      <c r="A7" s="17" t="s">
        <v>127</v>
      </c>
      <c r="C7" s="17" t="s">
        <v>128</v>
      </c>
      <c r="E7" s="17" t="s">
        <v>105</v>
      </c>
      <c r="G7" s="18" t="s">
        <v>129</v>
      </c>
      <c r="I7" s="18" t="s">
        <v>130</v>
      </c>
    </row>
    <row r="8" spans="1:9" ht="21" x14ac:dyDescent="0.25">
      <c r="A8" s="20" t="s">
        <v>131</v>
      </c>
      <c r="C8" s="6" t="s">
        <v>132</v>
      </c>
      <c r="E8" s="4">
        <v>320153894137</v>
      </c>
      <c r="G8" s="5">
        <f>E8/321647641542</f>
        <v>0.99535595100949947</v>
      </c>
      <c r="I8" s="5">
        <f>E8/3038633572814</f>
        <v>0.10536113896764254</v>
      </c>
    </row>
    <row r="9" spans="1:9" ht="21" x14ac:dyDescent="0.25">
      <c r="A9" s="20" t="s">
        <v>133</v>
      </c>
      <c r="C9" s="6" t="s">
        <v>134</v>
      </c>
      <c r="E9" s="4">
        <v>499375000</v>
      </c>
      <c r="G9" s="5">
        <f>E9/321647641542</f>
        <v>1.5525529663639483E-3</v>
      </c>
      <c r="I9" s="5">
        <f>E9/3038633572814</f>
        <v>1.643419609615982E-4</v>
      </c>
    </row>
    <row r="10" spans="1:9" ht="21" x14ac:dyDescent="0.25">
      <c r="A10" s="20" t="s">
        <v>135</v>
      </c>
      <c r="C10" s="6" t="s">
        <v>136</v>
      </c>
      <c r="E10" s="4">
        <v>4179206</v>
      </c>
      <c r="G10" s="5">
        <f>E10/321647641542</f>
        <v>1.2993118743120922E-5</v>
      </c>
      <c r="I10" s="5">
        <f>E10/3038633572814</f>
        <v>1.3753570148735456E-6</v>
      </c>
    </row>
    <row r="11" spans="1:9" ht="21" x14ac:dyDescent="0.25">
      <c r="A11" s="20" t="s">
        <v>137</v>
      </c>
      <c r="C11" s="6" t="s">
        <v>138</v>
      </c>
      <c r="E11" s="4">
        <v>990193199</v>
      </c>
      <c r="G11" s="5">
        <f>E11/321647641542</f>
        <v>3.0785029053934563E-3</v>
      </c>
      <c r="I11" s="5">
        <f>E11/3038633572814</f>
        <v>3.2586791900775572E-4</v>
      </c>
    </row>
    <row r="12" spans="1:9" ht="21" x14ac:dyDescent="0.25">
      <c r="A12" s="17" t="s">
        <v>74</v>
      </c>
      <c r="E12" s="7">
        <f>SUM(E8:$E$11)</f>
        <v>321647641542</v>
      </c>
      <c r="G12" s="8">
        <f>SUM(G8:$G$11)</f>
        <v>1</v>
      </c>
      <c r="I12" s="8">
        <f>SUM(I8:$I$11)</f>
        <v>0.10585272420462677</v>
      </c>
    </row>
    <row r="13" spans="1:9" x14ac:dyDescent="0.25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68"/>
  <sheetViews>
    <sheetView rightToLeft="1" workbookViewId="0">
      <selection activeCell="S12" sqref="S12"/>
    </sheetView>
  </sheetViews>
  <sheetFormatPr defaultRowHeight="18.75" x14ac:dyDescent="0.25"/>
  <cols>
    <col min="1" max="1" width="17" style="10" customWidth="1"/>
    <col min="2" max="2" width="1.42578125" style="10" customWidth="1"/>
    <col min="3" max="3" width="11.42578125" style="10" customWidth="1"/>
    <col min="4" max="4" width="1.42578125" style="10" customWidth="1"/>
    <col min="5" max="5" width="13.7109375" style="11" bestFit="1" customWidth="1"/>
    <col min="6" max="6" width="1.42578125" style="11" customWidth="1"/>
    <col min="7" max="7" width="10.85546875" style="11" bestFit="1" customWidth="1"/>
    <col min="8" max="8" width="1.42578125" style="11" customWidth="1"/>
    <col min="9" max="9" width="15.28515625" style="11" bestFit="1" customWidth="1"/>
    <col min="10" max="10" width="1.42578125" style="11" customWidth="1"/>
    <col min="11" max="11" width="14.7109375" style="11" bestFit="1" customWidth="1"/>
    <col min="12" max="12" width="1.42578125" style="11" customWidth="1"/>
    <col min="13" max="13" width="16.42578125" style="11" bestFit="1" customWidth="1"/>
    <col min="14" max="14" width="1.42578125" style="11" customWidth="1"/>
    <col min="15" max="15" width="15.85546875" style="11" bestFit="1" customWidth="1"/>
    <col min="16" max="16" width="1.42578125" style="11" customWidth="1"/>
    <col min="17" max="17" width="14.42578125" style="11" bestFit="1" customWidth="1"/>
    <col min="18" max="18" width="1.42578125" style="11" customWidth="1"/>
    <col min="19" max="19" width="16.42578125" style="11" bestFit="1" customWidth="1"/>
    <col min="20" max="16384" width="9.140625" style="10"/>
  </cols>
  <sheetData>
    <row r="1" spans="1:19" ht="20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25">
      <c r="A2" s="27" t="s">
        <v>125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21" x14ac:dyDescent="0.25">
      <c r="A5" s="29" t="s">
        <v>139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7" spans="1:19" ht="21" x14ac:dyDescent="0.25">
      <c r="C7" s="33" t="s">
        <v>140</v>
      </c>
      <c r="D7" s="34"/>
      <c r="E7" s="34"/>
      <c r="F7" s="34"/>
      <c r="G7" s="34"/>
      <c r="I7" s="31" t="s">
        <v>141</v>
      </c>
      <c r="J7" s="32"/>
      <c r="K7" s="32"/>
      <c r="L7" s="32"/>
      <c r="M7" s="32"/>
      <c r="O7" s="31" t="s">
        <v>7</v>
      </c>
      <c r="P7" s="32"/>
      <c r="Q7" s="32"/>
      <c r="R7" s="32"/>
      <c r="S7" s="32"/>
    </row>
    <row r="8" spans="1:19" ht="63" x14ac:dyDescent="0.25">
      <c r="A8" s="17" t="s">
        <v>76</v>
      </c>
      <c r="C8" s="18" t="s">
        <v>142</v>
      </c>
      <c r="E8" s="21" t="s">
        <v>143</v>
      </c>
      <c r="G8" s="21" t="s">
        <v>144</v>
      </c>
      <c r="I8" s="21" t="s">
        <v>145</v>
      </c>
      <c r="K8" s="21" t="s">
        <v>146</v>
      </c>
      <c r="M8" s="21" t="s">
        <v>147</v>
      </c>
      <c r="O8" s="21" t="s">
        <v>145</v>
      </c>
      <c r="Q8" s="21" t="s">
        <v>146</v>
      </c>
      <c r="S8" s="21" t="s">
        <v>147</v>
      </c>
    </row>
    <row r="9" spans="1:19" x14ac:dyDescent="0.25">
      <c r="A9" s="3" t="s">
        <v>17</v>
      </c>
      <c r="C9" s="6" t="s">
        <v>148</v>
      </c>
      <c r="E9" s="14">
        <v>5727148</v>
      </c>
      <c r="G9" s="14">
        <v>125</v>
      </c>
      <c r="N9" s="14"/>
      <c r="O9" s="14">
        <v>715893500</v>
      </c>
      <c r="Q9" s="14">
        <v>0</v>
      </c>
      <c r="S9" s="14">
        <v>715893500</v>
      </c>
    </row>
    <row r="10" spans="1:19" x14ac:dyDescent="0.25">
      <c r="A10" s="3" t="s">
        <v>21</v>
      </c>
      <c r="C10" s="6" t="s">
        <v>149</v>
      </c>
      <c r="E10" s="14">
        <v>5100000</v>
      </c>
      <c r="G10" s="14">
        <v>120</v>
      </c>
      <c r="N10" s="14"/>
      <c r="O10" s="14">
        <v>612000000</v>
      </c>
      <c r="Q10" s="14">
        <v>0</v>
      </c>
      <c r="S10" s="14">
        <v>612000000</v>
      </c>
    </row>
    <row r="11" spans="1:19" x14ac:dyDescent="0.25">
      <c r="A11" s="3" t="s">
        <v>22</v>
      </c>
      <c r="C11" s="6" t="s">
        <v>148</v>
      </c>
      <c r="E11" s="14">
        <v>37100000</v>
      </c>
      <c r="G11" s="14">
        <v>200</v>
      </c>
      <c r="N11" s="14"/>
      <c r="O11" s="14">
        <v>7420000000</v>
      </c>
      <c r="Q11" s="14">
        <v>0</v>
      </c>
      <c r="S11" s="14">
        <v>7420000000</v>
      </c>
    </row>
    <row r="12" spans="1:19" x14ac:dyDescent="0.25">
      <c r="A12" s="3" t="s">
        <v>150</v>
      </c>
      <c r="C12" s="6" t="s">
        <v>151</v>
      </c>
      <c r="E12" s="14">
        <v>5655000</v>
      </c>
      <c r="G12" s="14">
        <v>3</v>
      </c>
      <c r="N12" s="14"/>
      <c r="O12" s="14">
        <v>16965000</v>
      </c>
      <c r="Q12" s="14">
        <v>0</v>
      </c>
      <c r="S12" s="14">
        <v>16965000</v>
      </c>
    </row>
    <row r="13" spans="1:19" x14ac:dyDescent="0.25">
      <c r="A13" s="3" t="s">
        <v>23</v>
      </c>
      <c r="C13" s="6" t="s">
        <v>151</v>
      </c>
      <c r="E13" s="14">
        <v>64114487</v>
      </c>
      <c r="G13" s="14">
        <v>130</v>
      </c>
      <c r="N13" s="14"/>
      <c r="O13" s="14">
        <v>8334883310</v>
      </c>
      <c r="Q13" s="14">
        <v>0</v>
      </c>
      <c r="S13" s="14">
        <v>8334883310</v>
      </c>
    </row>
    <row r="14" spans="1:19" x14ac:dyDescent="0.25">
      <c r="A14" s="3" t="s">
        <v>152</v>
      </c>
      <c r="C14" s="6" t="s">
        <v>153</v>
      </c>
      <c r="E14" s="14">
        <v>6000000</v>
      </c>
      <c r="G14" s="14">
        <v>19</v>
      </c>
      <c r="N14" s="14"/>
      <c r="O14" s="14">
        <v>114000000</v>
      </c>
      <c r="Q14" s="14">
        <v>0</v>
      </c>
      <c r="S14" s="14">
        <v>114000000</v>
      </c>
    </row>
    <row r="15" spans="1:19" x14ac:dyDescent="0.25">
      <c r="A15" s="3" t="s">
        <v>24</v>
      </c>
      <c r="C15" s="6" t="s">
        <v>153</v>
      </c>
      <c r="E15" s="14">
        <v>4400000</v>
      </c>
      <c r="G15" s="14">
        <v>427</v>
      </c>
      <c r="N15" s="14"/>
      <c r="O15" s="14">
        <v>1878800000</v>
      </c>
      <c r="Q15" s="14">
        <v>0</v>
      </c>
      <c r="S15" s="14">
        <v>1878800000</v>
      </c>
    </row>
    <row r="16" spans="1:19" ht="37.5" x14ac:dyDescent="0.25">
      <c r="A16" s="3" t="s">
        <v>154</v>
      </c>
      <c r="C16" s="6" t="s">
        <v>155</v>
      </c>
      <c r="E16" s="14">
        <v>1404133</v>
      </c>
      <c r="G16" s="14">
        <v>33</v>
      </c>
      <c r="N16" s="14"/>
      <c r="O16" s="14">
        <v>46336389</v>
      </c>
      <c r="Q16" s="14">
        <v>0</v>
      </c>
      <c r="S16" s="14">
        <v>46336389</v>
      </c>
    </row>
    <row r="17" spans="1:19" x14ac:dyDescent="0.25">
      <c r="A17" s="3" t="s">
        <v>156</v>
      </c>
      <c r="C17" s="6" t="s">
        <v>157</v>
      </c>
      <c r="E17" s="14">
        <v>70247</v>
      </c>
      <c r="G17" s="14">
        <v>29</v>
      </c>
      <c r="N17" s="14"/>
      <c r="O17" s="14">
        <v>2037163</v>
      </c>
      <c r="Q17" s="14">
        <v>0</v>
      </c>
      <c r="S17" s="14">
        <v>2037163</v>
      </c>
    </row>
    <row r="18" spans="1:19" x14ac:dyDescent="0.25">
      <c r="A18" s="3" t="s">
        <v>158</v>
      </c>
      <c r="C18" s="6" t="s">
        <v>159</v>
      </c>
      <c r="E18" s="14">
        <v>41057</v>
      </c>
      <c r="G18" s="14">
        <v>4100</v>
      </c>
      <c r="N18" s="14"/>
      <c r="O18" s="14">
        <v>168333700</v>
      </c>
      <c r="Q18" s="14">
        <v>0</v>
      </c>
      <c r="S18" s="14">
        <v>168333700</v>
      </c>
    </row>
    <row r="19" spans="1:19" x14ac:dyDescent="0.25">
      <c r="A19" s="3" t="s">
        <v>160</v>
      </c>
      <c r="C19" s="6" t="s">
        <v>148</v>
      </c>
      <c r="E19" s="14">
        <v>8279</v>
      </c>
      <c r="G19" s="14">
        <v>2211</v>
      </c>
      <c r="N19" s="14"/>
      <c r="O19" s="14">
        <v>18304869</v>
      </c>
      <c r="Q19" s="14">
        <v>-320274</v>
      </c>
      <c r="S19" s="14">
        <v>17984595</v>
      </c>
    </row>
    <row r="20" spans="1:19" x14ac:dyDescent="0.25">
      <c r="A20" s="3" t="s">
        <v>161</v>
      </c>
      <c r="C20" s="6" t="s">
        <v>162</v>
      </c>
      <c r="E20" s="14">
        <v>2000000</v>
      </c>
      <c r="G20" s="14">
        <v>11</v>
      </c>
      <c r="N20" s="14"/>
      <c r="O20" s="14">
        <v>22000000</v>
      </c>
      <c r="Q20" s="14">
        <v>0</v>
      </c>
      <c r="S20" s="14">
        <v>22000000</v>
      </c>
    </row>
    <row r="21" spans="1:19" x14ac:dyDescent="0.25">
      <c r="A21" s="3" t="s">
        <v>27</v>
      </c>
      <c r="C21" s="6" t="s">
        <v>149</v>
      </c>
      <c r="E21" s="14">
        <v>5221301</v>
      </c>
      <c r="G21" s="14">
        <v>61</v>
      </c>
      <c r="N21" s="14"/>
      <c r="O21" s="14">
        <v>318499361</v>
      </c>
      <c r="Q21" s="14">
        <v>0</v>
      </c>
      <c r="S21" s="14">
        <v>318499361</v>
      </c>
    </row>
    <row r="22" spans="1:19" ht="37.5" x14ac:dyDescent="0.25">
      <c r="A22" s="3" t="s">
        <v>28</v>
      </c>
      <c r="C22" s="6" t="s">
        <v>163</v>
      </c>
      <c r="E22" s="14">
        <v>1500000</v>
      </c>
      <c r="G22" s="14">
        <v>420</v>
      </c>
      <c r="N22" s="14"/>
      <c r="O22" s="14">
        <v>630000000</v>
      </c>
      <c r="Q22" s="14">
        <v>0</v>
      </c>
      <c r="S22" s="14">
        <v>630000000</v>
      </c>
    </row>
    <row r="23" spans="1:19" x14ac:dyDescent="0.25">
      <c r="A23" s="3" t="s">
        <v>31</v>
      </c>
      <c r="C23" s="6" t="s">
        <v>164</v>
      </c>
      <c r="E23" s="14">
        <v>8682057</v>
      </c>
      <c r="G23" s="14">
        <v>350</v>
      </c>
      <c r="N23" s="14"/>
      <c r="O23" s="14">
        <v>3038719950</v>
      </c>
      <c r="Q23" s="14">
        <v>0</v>
      </c>
      <c r="S23" s="14">
        <v>3038719950</v>
      </c>
    </row>
    <row r="24" spans="1:19" x14ac:dyDescent="0.25">
      <c r="A24" s="3" t="s">
        <v>32</v>
      </c>
      <c r="C24" s="6" t="s">
        <v>151</v>
      </c>
      <c r="E24" s="14">
        <v>1528378</v>
      </c>
      <c r="G24" s="14">
        <v>530</v>
      </c>
      <c r="N24" s="14"/>
      <c r="O24" s="14">
        <v>810040340</v>
      </c>
      <c r="Q24" s="14">
        <v>0</v>
      </c>
      <c r="S24" s="14">
        <v>810040340</v>
      </c>
    </row>
    <row r="25" spans="1:19" ht="37.5" x14ac:dyDescent="0.25">
      <c r="A25" s="3" t="s">
        <v>165</v>
      </c>
      <c r="C25" s="6" t="s">
        <v>166</v>
      </c>
      <c r="E25" s="14">
        <v>4600000</v>
      </c>
      <c r="G25" s="14">
        <v>188</v>
      </c>
      <c r="N25" s="14"/>
      <c r="O25" s="14">
        <v>864800000</v>
      </c>
      <c r="Q25" s="14">
        <v>0</v>
      </c>
      <c r="S25" s="14">
        <v>864800000</v>
      </c>
    </row>
    <row r="26" spans="1:19" x14ac:dyDescent="0.25">
      <c r="A26" s="3" t="s">
        <v>34</v>
      </c>
      <c r="C26" s="6" t="s">
        <v>167</v>
      </c>
      <c r="E26" s="14">
        <v>5970000</v>
      </c>
      <c r="G26" s="14">
        <v>2350</v>
      </c>
      <c r="N26" s="14"/>
      <c r="O26" s="14">
        <v>14029500000</v>
      </c>
      <c r="Q26" s="14">
        <v>0</v>
      </c>
      <c r="S26" s="14">
        <v>14029500000</v>
      </c>
    </row>
    <row r="27" spans="1:19" ht="37.5" x14ac:dyDescent="0.25">
      <c r="A27" s="3" t="s">
        <v>168</v>
      </c>
      <c r="C27" s="6" t="s">
        <v>169</v>
      </c>
      <c r="E27" s="14">
        <v>344439</v>
      </c>
      <c r="G27" s="14">
        <v>4500</v>
      </c>
      <c r="N27" s="14"/>
      <c r="O27" s="14">
        <v>1549975500</v>
      </c>
      <c r="Q27" s="14">
        <v>0</v>
      </c>
      <c r="S27" s="14">
        <v>1549975500</v>
      </c>
    </row>
    <row r="28" spans="1:19" x14ac:dyDescent="0.25">
      <c r="A28" s="3" t="s">
        <v>37</v>
      </c>
      <c r="C28" s="6" t="s">
        <v>170</v>
      </c>
      <c r="E28" s="14">
        <v>831000</v>
      </c>
      <c r="G28" s="14">
        <v>2700</v>
      </c>
      <c r="N28" s="14"/>
      <c r="O28" s="14">
        <v>2243700000</v>
      </c>
      <c r="Q28" s="14">
        <v>0</v>
      </c>
      <c r="S28" s="14">
        <v>2243700000</v>
      </c>
    </row>
    <row r="29" spans="1:19" x14ac:dyDescent="0.25">
      <c r="A29" s="3" t="s">
        <v>38</v>
      </c>
      <c r="C29" s="6" t="s">
        <v>171</v>
      </c>
      <c r="E29" s="14">
        <v>984976</v>
      </c>
      <c r="G29" s="14">
        <v>2395</v>
      </c>
      <c r="N29" s="14"/>
      <c r="O29" s="14">
        <v>2359017520</v>
      </c>
      <c r="Q29" s="14">
        <v>-243436697</v>
      </c>
      <c r="S29" s="14">
        <v>2115580823</v>
      </c>
    </row>
    <row r="30" spans="1:19" ht="37.5" x14ac:dyDescent="0.25">
      <c r="A30" s="3" t="s">
        <v>40</v>
      </c>
      <c r="C30" s="6" t="s">
        <v>172</v>
      </c>
      <c r="E30" s="14">
        <v>500000</v>
      </c>
      <c r="G30" s="14">
        <v>4200</v>
      </c>
      <c r="N30" s="14"/>
      <c r="O30" s="14">
        <v>2100000000</v>
      </c>
      <c r="Q30" s="14">
        <v>0</v>
      </c>
      <c r="S30" s="14">
        <v>2100000000</v>
      </c>
    </row>
    <row r="31" spans="1:19" x14ac:dyDescent="0.25">
      <c r="A31" s="3" t="s">
        <v>173</v>
      </c>
      <c r="C31" s="6" t="s">
        <v>174</v>
      </c>
      <c r="E31" s="14">
        <v>3778</v>
      </c>
      <c r="G31" s="14">
        <v>1180</v>
      </c>
      <c r="N31" s="14"/>
      <c r="O31" s="14">
        <v>4458040</v>
      </c>
      <c r="Q31" s="14">
        <v>0</v>
      </c>
      <c r="S31" s="14">
        <v>4458040</v>
      </c>
    </row>
    <row r="32" spans="1:19" ht="37.5" x14ac:dyDescent="0.25">
      <c r="A32" s="3" t="s">
        <v>41</v>
      </c>
      <c r="C32" s="6" t="s">
        <v>175</v>
      </c>
      <c r="E32" s="14">
        <v>1100000</v>
      </c>
      <c r="G32" s="14">
        <v>150</v>
      </c>
      <c r="N32" s="14"/>
      <c r="O32" s="14">
        <v>165000000</v>
      </c>
      <c r="Q32" s="14">
        <v>0</v>
      </c>
      <c r="S32" s="14">
        <v>165000000</v>
      </c>
    </row>
    <row r="33" spans="1:19" ht="37.5" x14ac:dyDescent="0.25">
      <c r="A33" s="3" t="s">
        <v>42</v>
      </c>
      <c r="C33" s="6" t="s">
        <v>176</v>
      </c>
      <c r="E33" s="14">
        <v>3015000</v>
      </c>
      <c r="G33" s="14">
        <v>600</v>
      </c>
      <c r="N33" s="14"/>
      <c r="O33" s="14">
        <v>1809000000</v>
      </c>
      <c r="Q33" s="14">
        <v>0</v>
      </c>
      <c r="S33" s="14">
        <v>1809000000</v>
      </c>
    </row>
    <row r="34" spans="1:19" ht="37.5" x14ac:dyDescent="0.25">
      <c r="A34" s="3" t="s">
        <v>43</v>
      </c>
      <c r="C34" s="6" t="s">
        <v>177</v>
      </c>
      <c r="E34" s="14">
        <v>2222222</v>
      </c>
      <c r="G34" s="14">
        <v>200</v>
      </c>
      <c r="N34" s="14"/>
      <c r="O34" s="14">
        <v>444444400</v>
      </c>
      <c r="Q34" s="14">
        <v>0</v>
      </c>
      <c r="S34" s="14">
        <v>444444400</v>
      </c>
    </row>
    <row r="35" spans="1:19" x14ac:dyDescent="0.25">
      <c r="A35" s="3" t="s">
        <v>178</v>
      </c>
      <c r="C35" s="6" t="s">
        <v>149</v>
      </c>
      <c r="E35" s="14">
        <v>225581</v>
      </c>
      <c r="G35" s="14">
        <v>4327</v>
      </c>
      <c r="N35" s="14"/>
      <c r="O35" s="14">
        <v>976088987</v>
      </c>
      <c r="Q35" s="14">
        <v>0</v>
      </c>
      <c r="S35" s="14">
        <v>976088987</v>
      </c>
    </row>
    <row r="36" spans="1:19" ht="37.5" x14ac:dyDescent="0.25">
      <c r="A36" s="3" t="s">
        <v>44</v>
      </c>
      <c r="C36" s="6" t="s">
        <v>179</v>
      </c>
      <c r="E36" s="14">
        <v>21292996</v>
      </c>
      <c r="G36" s="14">
        <v>110</v>
      </c>
      <c r="N36" s="14"/>
      <c r="O36" s="14">
        <v>2342229560</v>
      </c>
      <c r="Q36" s="14">
        <v>0</v>
      </c>
      <c r="S36" s="14">
        <v>2342229560</v>
      </c>
    </row>
    <row r="37" spans="1:19" ht="37.5" x14ac:dyDescent="0.25">
      <c r="A37" s="3" t="s">
        <v>45</v>
      </c>
      <c r="C37" s="6" t="s">
        <v>180</v>
      </c>
      <c r="E37" s="14">
        <v>2900000</v>
      </c>
      <c r="G37" s="14">
        <v>700</v>
      </c>
      <c r="N37" s="14"/>
      <c r="O37" s="14">
        <v>2030000000</v>
      </c>
      <c r="Q37" s="14">
        <v>0</v>
      </c>
      <c r="S37" s="14">
        <v>2030000000</v>
      </c>
    </row>
    <row r="38" spans="1:19" x14ac:dyDescent="0.25">
      <c r="A38" s="3" t="s">
        <v>46</v>
      </c>
      <c r="C38" s="6" t="s">
        <v>181</v>
      </c>
      <c r="E38" s="14">
        <v>2536000</v>
      </c>
      <c r="G38" s="14">
        <v>550</v>
      </c>
      <c r="N38" s="14"/>
      <c r="O38" s="14">
        <v>1394800000</v>
      </c>
      <c r="Q38" s="14">
        <v>0</v>
      </c>
      <c r="S38" s="14">
        <v>1394800000</v>
      </c>
    </row>
    <row r="39" spans="1:19" x14ac:dyDescent="0.25">
      <c r="A39" s="3" t="s">
        <v>182</v>
      </c>
      <c r="C39" s="6" t="s">
        <v>177</v>
      </c>
      <c r="E39" s="14">
        <v>633663</v>
      </c>
      <c r="G39" s="14">
        <v>750</v>
      </c>
      <c r="N39" s="14"/>
      <c r="O39" s="14">
        <v>475247250</v>
      </c>
      <c r="Q39" s="14">
        <v>0</v>
      </c>
      <c r="S39" s="14">
        <v>475247250</v>
      </c>
    </row>
    <row r="40" spans="1:19" x14ac:dyDescent="0.25">
      <c r="A40" s="3" t="s">
        <v>183</v>
      </c>
      <c r="C40" s="6" t="s">
        <v>184</v>
      </c>
      <c r="E40" s="14">
        <v>600000</v>
      </c>
      <c r="G40" s="14">
        <v>1256</v>
      </c>
      <c r="N40" s="14"/>
      <c r="O40" s="14">
        <v>753600000</v>
      </c>
      <c r="Q40" s="14">
        <v>0</v>
      </c>
      <c r="S40" s="14">
        <v>753600000</v>
      </c>
    </row>
    <row r="41" spans="1:19" x14ac:dyDescent="0.25">
      <c r="A41" s="3" t="s">
        <v>185</v>
      </c>
      <c r="C41" s="6" t="s">
        <v>186</v>
      </c>
      <c r="E41" s="14">
        <v>394653</v>
      </c>
      <c r="G41" s="14">
        <v>550</v>
      </c>
      <c r="N41" s="14"/>
      <c r="O41" s="14">
        <v>217059150</v>
      </c>
      <c r="Q41" s="14">
        <v>0</v>
      </c>
      <c r="S41" s="14">
        <v>217059150</v>
      </c>
    </row>
    <row r="42" spans="1:19" x14ac:dyDescent="0.25">
      <c r="A42" s="3" t="s">
        <v>48</v>
      </c>
      <c r="C42" s="6" t="s">
        <v>151</v>
      </c>
      <c r="E42" s="14">
        <v>2856444</v>
      </c>
      <c r="G42" s="14">
        <v>690</v>
      </c>
      <c r="N42" s="14"/>
      <c r="O42" s="14">
        <v>1970946360</v>
      </c>
      <c r="Q42" s="14">
        <v>0</v>
      </c>
      <c r="S42" s="14">
        <v>1970946360</v>
      </c>
    </row>
    <row r="43" spans="1:19" x14ac:dyDescent="0.25">
      <c r="A43" s="3" t="s">
        <v>49</v>
      </c>
      <c r="C43" s="6" t="s">
        <v>148</v>
      </c>
      <c r="E43" s="14">
        <v>34769288</v>
      </c>
      <c r="G43" s="14">
        <v>500</v>
      </c>
      <c r="N43" s="14"/>
      <c r="O43" s="14">
        <v>17384644000</v>
      </c>
      <c r="Q43" s="14">
        <v>0</v>
      </c>
      <c r="S43" s="14">
        <v>17384644000</v>
      </c>
    </row>
    <row r="44" spans="1:19" x14ac:dyDescent="0.25">
      <c r="A44" s="3" t="s">
        <v>51</v>
      </c>
      <c r="C44" s="6" t="s">
        <v>162</v>
      </c>
      <c r="E44" s="14">
        <v>164000</v>
      </c>
      <c r="G44" s="14">
        <v>6200</v>
      </c>
      <c r="N44" s="14"/>
      <c r="O44" s="14">
        <v>1016800000</v>
      </c>
      <c r="Q44" s="14">
        <v>0</v>
      </c>
      <c r="S44" s="14">
        <v>1016800000</v>
      </c>
    </row>
    <row r="45" spans="1:19" x14ac:dyDescent="0.25">
      <c r="A45" s="3" t="s">
        <v>53</v>
      </c>
      <c r="C45" s="6" t="s">
        <v>187</v>
      </c>
      <c r="E45" s="14">
        <v>9812137</v>
      </c>
      <c r="G45" s="14">
        <v>300</v>
      </c>
      <c r="N45" s="14"/>
      <c r="O45" s="14">
        <v>2943641100</v>
      </c>
      <c r="Q45" s="14">
        <v>-262595557</v>
      </c>
      <c r="S45" s="14">
        <v>2681045543</v>
      </c>
    </row>
    <row r="46" spans="1:19" x14ac:dyDescent="0.25">
      <c r="A46" s="3" t="s">
        <v>188</v>
      </c>
      <c r="C46" s="6" t="s">
        <v>181</v>
      </c>
      <c r="E46" s="14">
        <v>1300000</v>
      </c>
      <c r="G46" s="14">
        <v>11</v>
      </c>
      <c r="N46" s="14"/>
      <c r="O46" s="14">
        <v>14300000</v>
      </c>
      <c r="Q46" s="14">
        <v>0</v>
      </c>
      <c r="S46" s="14">
        <v>14300000</v>
      </c>
    </row>
    <row r="47" spans="1:19" x14ac:dyDescent="0.25">
      <c r="A47" s="3" t="s">
        <v>56</v>
      </c>
      <c r="C47" s="6" t="s">
        <v>162</v>
      </c>
      <c r="E47" s="14">
        <v>28265468</v>
      </c>
      <c r="G47" s="14">
        <v>480</v>
      </c>
      <c r="N47" s="14"/>
      <c r="O47" s="14">
        <v>13567424640</v>
      </c>
      <c r="Q47" s="14">
        <v>0</v>
      </c>
      <c r="S47" s="14">
        <v>13567424640</v>
      </c>
    </row>
    <row r="48" spans="1:19" x14ac:dyDescent="0.25">
      <c r="A48" s="3" t="s">
        <v>57</v>
      </c>
      <c r="C48" s="6" t="s">
        <v>189</v>
      </c>
      <c r="E48" s="14">
        <v>7541555</v>
      </c>
      <c r="G48" s="14">
        <v>350</v>
      </c>
      <c r="N48" s="14"/>
      <c r="O48" s="14">
        <v>2639544250</v>
      </c>
      <c r="Q48" s="14">
        <v>0</v>
      </c>
      <c r="S48" s="14">
        <v>2639544250</v>
      </c>
    </row>
    <row r="49" spans="1:19" x14ac:dyDescent="0.25">
      <c r="A49" s="3" t="s">
        <v>59</v>
      </c>
      <c r="C49" s="6" t="s">
        <v>190</v>
      </c>
      <c r="E49" s="14">
        <v>20042105</v>
      </c>
      <c r="G49" s="14">
        <v>900</v>
      </c>
      <c r="N49" s="14"/>
      <c r="O49" s="14">
        <v>18037894500</v>
      </c>
      <c r="Q49" s="14">
        <v>0</v>
      </c>
      <c r="S49" s="14">
        <v>18037894500</v>
      </c>
    </row>
    <row r="50" spans="1:19" x14ac:dyDescent="0.25">
      <c r="A50" s="3" t="s">
        <v>60</v>
      </c>
      <c r="C50" s="6" t="s">
        <v>177</v>
      </c>
      <c r="E50" s="14">
        <v>5650000</v>
      </c>
      <c r="G50" s="14">
        <v>2000</v>
      </c>
      <c r="N50" s="14"/>
      <c r="O50" s="14">
        <v>11300000000</v>
      </c>
      <c r="Q50" s="14">
        <v>0</v>
      </c>
      <c r="S50" s="14">
        <v>11300000000</v>
      </c>
    </row>
    <row r="51" spans="1:19" x14ac:dyDescent="0.25">
      <c r="A51" s="3" t="s">
        <v>61</v>
      </c>
      <c r="C51" s="6" t="s">
        <v>169</v>
      </c>
      <c r="E51" s="14">
        <v>10800000</v>
      </c>
      <c r="G51" s="14">
        <v>600</v>
      </c>
      <c r="N51" s="14"/>
      <c r="O51" s="14">
        <v>6480000000</v>
      </c>
      <c r="Q51" s="14">
        <v>0</v>
      </c>
      <c r="S51" s="14">
        <v>6480000000</v>
      </c>
    </row>
    <row r="52" spans="1:19" x14ac:dyDescent="0.25">
      <c r="A52" s="3" t="s">
        <v>191</v>
      </c>
      <c r="C52" s="6" t="s">
        <v>192</v>
      </c>
      <c r="E52" s="14">
        <v>1200000</v>
      </c>
      <c r="G52" s="14">
        <v>11</v>
      </c>
      <c r="N52" s="14"/>
      <c r="O52" s="14">
        <v>13200000</v>
      </c>
      <c r="Q52" s="14">
        <v>0</v>
      </c>
      <c r="S52" s="14">
        <v>13200000</v>
      </c>
    </row>
    <row r="53" spans="1:19" x14ac:dyDescent="0.25">
      <c r="A53" s="3" t="s">
        <v>62</v>
      </c>
      <c r="C53" s="6" t="s">
        <v>148</v>
      </c>
      <c r="E53" s="14">
        <v>3725173</v>
      </c>
      <c r="G53" s="14">
        <v>180</v>
      </c>
      <c r="N53" s="14"/>
      <c r="O53" s="14">
        <v>670531140</v>
      </c>
      <c r="Q53" s="14">
        <v>0</v>
      </c>
      <c r="S53" s="14">
        <v>670531140</v>
      </c>
    </row>
    <row r="54" spans="1:19" x14ac:dyDescent="0.25">
      <c r="A54" s="3" t="s">
        <v>63</v>
      </c>
      <c r="C54" s="6" t="s">
        <v>149</v>
      </c>
      <c r="E54" s="14">
        <v>447572</v>
      </c>
      <c r="G54" s="14">
        <v>7569</v>
      </c>
      <c r="N54" s="14"/>
      <c r="O54" s="14">
        <v>3387672468</v>
      </c>
      <c r="Q54" s="14">
        <v>-25332697</v>
      </c>
      <c r="S54" s="14">
        <v>3362339771</v>
      </c>
    </row>
    <row r="55" spans="1:19" x14ac:dyDescent="0.25">
      <c r="A55" s="3" t="s">
        <v>64</v>
      </c>
      <c r="C55" s="6" t="s">
        <v>193</v>
      </c>
      <c r="E55" s="14">
        <v>630116</v>
      </c>
      <c r="G55" s="14">
        <v>9433</v>
      </c>
      <c r="I55" s="14">
        <v>5943884228</v>
      </c>
      <c r="K55" s="14">
        <v>-802846922</v>
      </c>
      <c r="M55" s="14">
        <v>5141037306</v>
      </c>
      <c r="O55" s="14">
        <v>5943884228</v>
      </c>
      <c r="Q55" s="14">
        <v>-802846922</v>
      </c>
      <c r="S55" s="14">
        <v>5141037306</v>
      </c>
    </row>
    <row r="56" spans="1:19" x14ac:dyDescent="0.25">
      <c r="A56" s="3" t="s">
        <v>194</v>
      </c>
      <c r="C56" s="6" t="s">
        <v>176</v>
      </c>
      <c r="E56" s="14">
        <v>276932</v>
      </c>
      <c r="G56" s="14">
        <v>500</v>
      </c>
      <c r="N56" s="14"/>
      <c r="O56" s="14">
        <v>138466000</v>
      </c>
      <c r="Q56" s="14">
        <v>0</v>
      </c>
      <c r="S56" s="14">
        <v>138466000</v>
      </c>
    </row>
    <row r="57" spans="1:19" x14ac:dyDescent="0.25">
      <c r="A57" s="3" t="s">
        <v>65</v>
      </c>
      <c r="C57" s="6" t="s">
        <v>195</v>
      </c>
      <c r="E57" s="14">
        <v>1897609</v>
      </c>
      <c r="G57" s="14">
        <v>1300</v>
      </c>
      <c r="N57" s="14"/>
      <c r="O57" s="14">
        <v>2466891700</v>
      </c>
      <c r="Q57" s="14">
        <v>0</v>
      </c>
      <c r="S57" s="14">
        <v>2466891700</v>
      </c>
    </row>
    <row r="58" spans="1:19" x14ac:dyDescent="0.25">
      <c r="A58" s="3" t="s">
        <v>196</v>
      </c>
      <c r="C58" s="6" t="s">
        <v>163</v>
      </c>
      <c r="E58" s="14">
        <v>125000</v>
      </c>
      <c r="G58" s="14">
        <v>4500</v>
      </c>
      <c r="N58" s="14"/>
      <c r="O58" s="14">
        <v>562500000</v>
      </c>
      <c r="Q58" s="14">
        <v>0</v>
      </c>
      <c r="S58" s="14">
        <v>562500000</v>
      </c>
    </row>
    <row r="59" spans="1:19" x14ac:dyDescent="0.25">
      <c r="A59" s="3" t="s">
        <v>66</v>
      </c>
      <c r="C59" s="6" t="s">
        <v>197</v>
      </c>
      <c r="E59" s="14">
        <v>1099665</v>
      </c>
      <c r="G59" s="14">
        <v>13200</v>
      </c>
      <c r="N59" s="14"/>
      <c r="O59" s="14">
        <v>14515578000</v>
      </c>
      <c r="Q59" s="14">
        <v>0</v>
      </c>
      <c r="S59" s="14">
        <v>14515578000</v>
      </c>
    </row>
    <row r="60" spans="1:19" x14ac:dyDescent="0.25">
      <c r="A60" s="3" t="s">
        <v>67</v>
      </c>
      <c r="C60" s="6" t="s">
        <v>198</v>
      </c>
      <c r="E60" s="14">
        <v>787221</v>
      </c>
      <c r="G60" s="14">
        <v>27500</v>
      </c>
      <c r="N60" s="14"/>
      <c r="O60" s="14">
        <v>21648577500</v>
      </c>
      <c r="Q60" s="14">
        <v>0</v>
      </c>
      <c r="S60" s="14">
        <v>21648577500</v>
      </c>
    </row>
    <row r="61" spans="1:19" x14ac:dyDescent="0.25">
      <c r="A61" s="3" t="s">
        <v>68</v>
      </c>
      <c r="C61" s="6" t="s">
        <v>199</v>
      </c>
      <c r="E61" s="14">
        <v>914746</v>
      </c>
      <c r="G61" s="14">
        <v>2740</v>
      </c>
      <c r="N61" s="14"/>
      <c r="O61" s="14">
        <v>2506404040</v>
      </c>
      <c r="Q61" s="14">
        <v>0</v>
      </c>
      <c r="S61" s="14">
        <v>2506404040</v>
      </c>
    </row>
    <row r="62" spans="1:19" x14ac:dyDescent="0.25">
      <c r="A62" s="3" t="s">
        <v>69</v>
      </c>
      <c r="C62" s="6" t="s">
        <v>200</v>
      </c>
      <c r="E62" s="14">
        <v>3314899</v>
      </c>
      <c r="G62" s="14">
        <v>1200</v>
      </c>
      <c r="N62" s="14"/>
      <c r="O62" s="14">
        <v>3977878800</v>
      </c>
      <c r="Q62" s="14">
        <v>0</v>
      </c>
      <c r="S62" s="14">
        <v>3977878800</v>
      </c>
    </row>
    <row r="63" spans="1:19" x14ac:dyDescent="0.25">
      <c r="A63" s="3" t="s">
        <v>70</v>
      </c>
      <c r="C63" s="6" t="s">
        <v>201</v>
      </c>
      <c r="E63" s="14">
        <v>392945</v>
      </c>
      <c r="G63" s="14">
        <v>7220</v>
      </c>
      <c r="I63" s="14">
        <v>2837062900</v>
      </c>
      <c r="K63" s="14">
        <v>-391896528</v>
      </c>
      <c r="M63" s="14">
        <v>2445166372</v>
      </c>
      <c r="O63" s="14">
        <v>2837062900</v>
      </c>
      <c r="Q63" s="14">
        <v>-391896528</v>
      </c>
      <c r="S63" s="14">
        <v>2445166372</v>
      </c>
    </row>
    <row r="64" spans="1:19" ht="37.5" x14ac:dyDescent="0.25">
      <c r="A64" s="3" t="s">
        <v>71</v>
      </c>
      <c r="C64" s="6" t="s">
        <v>189</v>
      </c>
      <c r="E64" s="14">
        <v>8502170</v>
      </c>
      <c r="G64" s="14">
        <v>50</v>
      </c>
      <c r="N64" s="14"/>
      <c r="O64" s="14">
        <v>425108500</v>
      </c>
      <c r="Q64" s="14">
        <v>0</v>
      </c>
      <c r="S64" s="14">
        <v>425108500</v>
      </c>
    </row>
    <row r="65" spans="1:19" ht="37.5" x14ac:dyDescent="0.25">
      <c r="A65" s="3" t="s">
        <v>202</v>
      </c>
      <c r="C65" s="6" t="s">
        <v>203</v>
      </c>
      <c r="E65" s="14">
        <v>1367223</v>
      </c>
      <c r="G65" s="14">
        <v>700</v>
      </c>
      <c r="N65" s="14"/>
      <c r="O65" s="14">
        <v>957056100</v>
      </c>
      <c r="Q65" s="14">
        <v>0</v>
      </c>
      <c r="S65" s="14">
        <v>957056100</v>
      </c>
    </row>
    <row r="66" spans="1:19" x14ac:dyDescent="0.25">
      <c r="A66" s="3" t="s">
        <v>73</v>
      </c>
      <c r="C66" s="6" t="s">
        <v>176</v>
      </c>
      <c r="E66" s="14">
        <v>4679563</v>
      </c>
      <c r="G66" s="14">
        <v>2200</v>
      </c>
      <c r="N66" s="14"/>
      <c r="O66" s="14">
        <v>10295038600</v>
      </c>
      <c r="Q66" s="14">
        <v>0</v>
      </c>
      <c r="S66" s="14">
        <v>10295038600</v>
      </c>
    </row>
    <row r="67" spans="1:19" x14ac:dyDescent="0.25">
      <c r="A67" s="7" t="s">
        <v>74</v>
      </c>
      <c r="I67" s="15">
        <f>SUM(I9:$I$66)</f>
        <v>8780947128</v>
      </c>
      <c r="K67" s="15">
        <f>SUM(K9:$K$66)</f>
        <v>-1194743450</v>
      </c>
      <c r="M67" s="15">
        <f>SUM(M9:$M$66)</f>
        <v>7586203678</v>
      </c>
      <c r="O67" s="15">
        <f>SUM(O9:$O$66)</f>
        <v>203606778815</v>
      </c>
      <c r="Q67" s="15">
        <f>SUM(Q9:$Q$66)</f>
        <v>-1726428675</v>
      </c>
      <c r="S67" s="15">
        <f>SUM(S9:$S$66)</f>
        <v>201880350140</v>
      </c>
    </row>
    <row r="68" spans="1:19" x14ac:dyDescent="0.25">
      <c r="I68" s="16"/>
      <c r="K68" s="16"/>
      <c r="M68" s="16"/>
      <c r="O68" s="16"/>
      <c r="Q68" s="16"/>
      <c r="S68" s="1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2024-02-27T09:53:49Z</dcterms:created>
  <dcterms:modified xsi:type="dcterms:W3CDTF">2024-02-27T10:05:47Z</dcterms:modified>
</cp:coreProperties>
</file>