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1273401D-FD4E-4501-A697-8B199AA6D5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G10" i="15" l="1"/>
  <c r="K9" i="15"/>
  <c r="K10" i="15"/>
  <c r="E11" i="16"/>
  <c r="C11" i="16"/>
  <c r="I10" i="15"/>
  <c r="E10" i="15"/>
  <c r="G9" i="15" s="1"/>
  <c r="Q9" i="14"/>
  <c r="O9" i="14"/>
  <c r="M9" i="14"/>
  <c r="K9" i="14"/>
  <c r="I9" i="14"/>
  <c r="G9" i="14"/>
  <c r="E9" i="14"/>
  <c r="C9" i="14"/>
  <c r="U76" i="13"/>
  <c r="S76" i="13"/>
  <c r="Q76" i="13"/>
  <c r="O76" i="13"/>
  <c r="M76" i="13"/>
  <c r="K76" i="13"/>
  <c r="I76" i="13"/>
  <c r="G76" i="13"/>
  <c r="E76" i="13"/>
  <c r="C76" i="13"/>
  <c r="Q78" i="12"/>
  <c r="O78" i="12"/>
  <c r="M78" i="12"/>
  <c r="K78" i="12"/>
  <c r="I78" i="12"/>
  <c r="G78" i="12"/>
  <c r="E78" i="12"/>
  <c r="C78" i="12"/>
  <c r="Q11" i="11"/>
  <c r="O11" i="11"/>
  <c r="M11" i="11"/>
  <c r="K11" i="11"/>
  <c r="I11" i="11"/>
  <c r="G11" i="11"/>
  <c r="E11" i="11"/>
  <c r="C11" i="11"/>
  <c r="S10" i="10"/>
  <c r="Q10" i="10"/>
  <c r="O10" i="10"/>
  <c r="M10" i="10"/>
  <c r="K10" i="10"/>
  <c r="I10" i="10"/>
  <c r="S14" i="9"/>
  <c r="Q14" i="9"/>
  <c r="O14" i="9"/>
  <c r="M14" i="9"/>
  <c r="K14" i="9"/>
  <c r="I14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4" i="6"/>
  <c r="Q14" i="6"/>
  <c r="O14" i="6"/>
  <c r="M14" i="6"/>
  <c r="K14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U80" i="2"/>
  <c r="S80" i="2"/>
  <c r="Q80" i="2"/>
  <c r="O80" i="2"/>
  <c r="M80" i="2"/>
  <c r="L80" i="2"/>
  <c r="J80" i="2"/>
  <c r="I80" i="2"/>
  <c r="G80" i="2"/>
  <c r="E80" i="2"/>
  <c r="C80" i="2"/>
</calcChain>
</file>

<file path=xl/sharedStrings.xml><?xml version="1.0" encoding="utf-8"?>
<sst xmlns="http://schemas.openxmlformats.org/spreadsheetml/2006/main" count="526" uniqueCount="206">
  <si>
    <t>‫صندوق سرمايه ‌گذاري مشترك بورسيران</t>
  </si>
  <si>
    <t>‫صورت وضعیت پورتفوی</t>
  </si>
  <si>
    <t>‫برای ماه منتهی به 1403/02/31</t>
  </si>
  <si>
    <t>‫1- سرمایه گذاری ها</t>
  </si>
  <si>
    <t>‫1-1- سرمایه گذاری در سهام و حق تقدم سهام</t>
  </si>
  <si>
    <t>‫1403/01/31</t>
  </si>
  <si>
    <t>‫تغییرات طی دوره</t>
  </si>
  <si>
    <t>‫1403/02/31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</si>
  <si>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</si>
  <si>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</si>
  <si>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</si>
  <si>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</si>
  <si>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</si>
  <si>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</si>
  <si>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</si>
  <si>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</si>
  <si>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</si>
  <si>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</si>
  <si>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‫اقتصاد نوين</t>
  </si>
  <si>
    <t>‫املاح ايران</t>
  </si>
  <si>
    <t>‫انتقال داده هاي آسياتك</t>
  </si>
  <si>
    <t>‫ايران تاير</t>
  </si>
  <si>
    <t>‫ايران خودرو</t>
  </si>
  <si>
    <t>‫ايران خودرو ديزل</t>
  </si>
  <si>
    <t>‫باما</t>
  </si>
  <si>
    <t>‫بانك خاورميانه</t>
  </si>
  <si>
    <t>‫بانك ملت</t>
  </si>
  <si>
    <t>‫بهار رز عاليس چناران</t>
  </si>
  <si>
    <t>‫بين المللي توسعه ص. معادن غدير</t>
  </si>
  <si>
    <t>‫بیمه کوثر</t>
  </si>
  <si>
    <t>‫توسعه سامانه ي نرم افزاري نگين</t>
  </si>
  <si>
    <t>‫حمل و نقل بین المللی خلیج فارس</t>
  </si>
  <si>
    <t>‫داروئي داروپخش</t>
  </si>
  <si>
    <t>‫داروسازي دانا</t>
  </si>
  <si>
    <t>‫داروسازي فارابي</t>
  </si>
  <si>
    <t>‫دارويي‌ رازك‌</t>
  </si>
  <si>
    <t>‫زامياد</t>
  </si>
  <si>
    <t>‫س. الماس حكمت ايرانيان</t>
  </si>
  <si>
    <t>‫سايپا</t>
  </si>
  <si>
    <t>‫سبحان_دارو</t>
  </si>
  <si>
    <t>‫سرمايه سبحان</t>
  </si>
  <si>
    <t>‫سرمايه گذاري البرز</t>
  </si>
  <si>
    <t>‫سرمايه گذاري سپه</t>
  </si>
  <si>
    <t>‫سرمايه گذاري غدير</t>
  </si>
  <si>
    <t>‫سيمان آبيك</t>
  </si>
  <si>
    <t>‫سيمان اردستان</t>
  </si>
  <si>
    <t>‫سيمان سپاهان</t>
  </si>
  <si>
    <t>‫سيمان فارس</t>
  </si>
  <si>
    <t>‫سيمان فارس و خوزستان</t>
  </si>
  <si>
    <t>‫سيمان هگمتان</t>
  </si>
  <si>
    <t>‫ص. معدني كيمياي زنجان گستران</t>
  </si>
  <si>
    <t>‫صنايع شيميايي كيمياگران امروز</t>
  </si>
  <si>
    <t>‫صنايع ماديران</t>
  </si>
  <si>
    <t>‫صنايع ماديران (تقدم)</t>
  </si>
  <si>
    <t>‫صنعتي بارز</t>
  </si>
  <si>
    <t>‫غلتك سازان سپاهان</t>
  </si>
  <si>
    <t>‫فولاد آلياژي ايران</t>
  </si>
  <si>
    <t>‫فولاد آلياژي ايران (تقدم)</t>
  </si>
  <si>
    <t>‫فولاد كاوه</t>
  </si>
  <si>
    <t>‫فولاد مباركه</t>
  </si>
  <si>
    <t>‫فولاد هرمزگان</t>
  </si>
  <si>
    <t>‫قند اصفهان</t>
  </si>
  <si>
    <t>‫قند قزوين</t>
  </si>
  <si>
    <t>‫قند مرودشت</t>
  </si>
  <si>
    <t>‫كربن</t>
  </si>
  <si>
    <t>‫كوير تاير</t>
  </si>
  <si>
    <t>‫ملي مس</t>
  </si>
  <si>
    <t>‫مواداوليه داروپخش</t>
  </si>
  <si>
    <t>‫مپنا</t>
  </si>
  <si>
    <t>‫نشاسته و گلوكز آردينه</t>
  </si>
  <si>
    <t>‫نفت اصفهان</t>
  </si>
  <si>
    <t>‫نفت بندر عباس</t>
  </si>
  <si>
    <t>‫نفت تهران</t>
  </si>
  <si>
    <t>‫نفت سپاهان</t>
  </si>
  <si>
    <t>‫پارس توشه</t>
  </si>
  <si>
    <t>‫پارس دارو</t>
  </si>
  <si>
    <t>‫پارس فولاد سبزوار</t>
  </si>
  <si>
    <t>‫پتروشيمي تندگويان</t>
  </si>
  <si>
    <t>‫پتروشيمي نوري</t>
  </si>
  <si>
    <t>‫پتروشيمی پردیس</t>
  </si>
  <si>
    <t>‫پتروشیمی تامین</t>
  </si>
  <si>
    <t>‫پخش البرز</t>
  </si>
  <si>
    <t>‫پويا زركان آق دره</t>
  </si>
  <si>
    <t>‫گ.س.وت.ص.پتروشيمي خليج فارس</t>
  </si>
  <si>
    <t>‫گروه توسعه مالي مهر آيندگان - (نماد قدیمی حذف شده)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</si>
  <si>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</si>
  <si>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</si>
  <si>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</si>
  <si>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</si>
  <si>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</si>
  <si>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</si>
  <si>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</si>
  <si>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</si>
  <si>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</si>
  <si>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</si>
  <si>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</si>
  <si>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</si>
  <si>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</si>
  <si>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</si>
  <si>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</si>
  <si>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</si>
  <si>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</si>
  <si>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</si>
  <si>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</si>
  <si>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</si>
  <si>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</si>
  <si>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</si>
  <si>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</si>
  <si>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</si>
  <si>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</si>
  <si>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</si>
  <si>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</si>
  <si>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</si>
  <si>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</si>
  <si>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</si>
  <si>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</si>
  <si>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</si>
  <si>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</si>
  <si>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</si>
  <si>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</si>
  <si>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</si>
  <si>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</si>
  <si>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</si>
  <si>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</si>
  <si>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</si>
  <si>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</si>
  <si>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</si>
  <si>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</si>
  <si>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</si>
  <si>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</si>
  <si>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</si>
  <si>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</si>
  <si>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</si>
  <si>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</si>
  <si>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‫سپرده بانکی نزد بانک تجارت</t>
  </si>
  <si>
    <t>‫211122978</t>
  </si>
  <si>
    <t>‫1403/02/10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</si>
  <si>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</si>
  <si>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</si>
  <si>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</si>
  <si>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</si>
  <si>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</si>
  <si>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</si>
  <si>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</si>
  <si>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</si>
  <si>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</si>
  <si>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</si>
  <si>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</si>
  <si>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</si>
  <si>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</si>
  <si>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</si>
  <si>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</si>
  <si>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</si>
  <si>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</si>
  <si>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</si>
  <si>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</si>
  <si>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</si>
  <si>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</si>
  <si>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</si>
  <si>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</si>
  <si>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</si>
  <si>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</si>
  <si>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</si>
  <si>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‫1403/02/29</t>
  </si>
  <si>
    <t>‫1403/02/13</t>
  </si>
  <si>
    <t>‫1403/01/28</t>
  </si>
  <si>
    <t>‫1403/02/26</t>
  </si>
  <si>
    <t>‫1403/02/27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</si>
  <si>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</si>
  <si>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</si>
  <si>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</si>
  <si>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</si>
  <si>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</si>
  <si>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‫1403/02/01</t>
  </si>
  <si>
    <t>‫-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</si>
  <si>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</si>
  <si>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</si>
  <si>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</si>
  <si>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</si>
  <si>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</si>
  <si>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</si>
  <si>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</si>
  <si>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</si>
  <si>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</si>
  <si>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</si>
  <si>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</si>
  <si>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</si>
  <si>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‫بيمه كوثر</t>
  </si>
  <si>
    <t>‫حمل و نقل بين المللي خليج فارس</t>
  </si>
  <si>
    <t>‫دارو رازك</t>
  </si>
  <si>
    <t>‫صنايع ماشين هاي اداري ايران</t>
  </si>
  <si>
    <t>‫پتروشيمي تامين</t>
  </si>
  <si>
    <t>‫پتروشيمي پرديس</t>
  </si>
  <si>
    <t>‫گروه پتروشيمي س.ايرانيان</t>
  </si>
  <si>
    <t>‫مخابرات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</si>
  <si>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</si>
  <si>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</si>
  <si>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</si>
  <si>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</si>
  <si>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</si>
  <si>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</si>
  <si>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</si>
  <si>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</si>
  <si>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</si>
  <si>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‫بورسيران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</si>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</sst>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2"/>
      <name val="B Nazanin"/>
      <charset val="178"/>
    </font>
    <font>
      <sz val="12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/>
    <xf numFmtId="3" fontId="2" fillId="0" borderId="0" xfId="0" applyNumberFormat="1" applyFont="1"/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5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  <xf numFmtId="37" fontId="6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7" fillId="2" borderId="2" xfId="0" applyNumberFormat="1" applyFont="1" applyFill="1" applyBorder="1"/>
    <xf numFmtId="3" fontId="7" fillId="0" borderId="0" xfId="0" applyNumberFormat="1" applyFont="1"/>
    <xf numFmtId="9" fontId="5" fillId="0" borderId="0" xfId="0" applyNumberFormat="1" applyFont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16" workbookViewId="0">
      <selection activeCell="I29" sqref="I29"/>
    </sheetView>
  </sheetViews>
  <sheetFormatPr defaultRowHeight="18" x14ac:dyDescent="0.45"/>
  <cols>
    <col min="1" max="16384" width="9.140625" style="3"/>
  </cols>
  <sheetData>
    <row r="22" spans="1:10" ht="39.950000000000003" customHeight="1" x14ac:dyDescent="0.4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4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4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G26" sqref="G26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8.425781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4.140625" style="3" customWidth="1"/>
    <col min="18" max="18" width="1.42578125" style="3" customWidth="1"/>
    <col min="19" max="19" width="18.42578125" style="3" customWidth="1"/>
    <col min="20" max="16384" width="9.140625" style="3"/>
  </cols>
  <sheetData>
    <row r="1" spans="1:1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5">
      <c r="A2" s="4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5" t="s">
        <v>168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I7" s="6" t="s">
        <v>156</v>
      </c>
      <c r="J7" s="7"/>
      <c r="K7" s="7"/>
      <c r="L7" s="7"/>
      <c r="M7" s="7"/>
      <c r="O7" s="6" t="s">
        <v>7</v>
      </c>
      <c r="P7" s="7"/>
      <c r="Q7" s="7"/>
      <c r="R7" s="7"/>
      <c r="S7" s="7"/>
    </row>
    <row r="8" spans="1:19" ht="42" x14ac:dyDescent="0.45">
      <c r="A8" s="36" t="s">
        <v>142</v>
      </c>
      <c r="C8" s="31" t="s">
        <v>169</v>
      </c>
      <c r="E8" s="31" t="s">
        <v>99</v>
      </c>
      <c r="G8" s="31" t="s">
        <v>116</v>
      </c>
      <c r="I8" s="31" t="s">
        <v>170</v>
      </c>
      <c r="K8" s="31" t="s">
        <v>161</v>
      </c>
      <c r="M8" s="31" t="s">
        <v>171</v>
      </c>
      <c r="O8" s="31" t="s">
        <v>170</v>
      </c>
      <c r="Q8" s="31" t="s">
        <v>161</v>
      </c>
      <c r="S8" s="31" t="s">
        <v>171</v>
      </c>
    </row>
    <row r="9" spans="1:19" ht="37.5" x14ac:dyDescent="0.45">
      <c r="A9" s="32" t="s">
        <v>172</v>
      </c>
      <c r="C9" s="14" t="s">
        <v>173</v>
      </c>
      <c r="E9" s="14" t="s">
        <v>174</v>
      </c>
      <c r="G9" s="14" t="s">
        <v>124</v>
      </c>
      <c r="I9" s="13">
        <v>516886</v>
      </c>
      <c r="K9" s="13">
        <v>0</v>
      </c>
      <c r="M9" s="13">
        <v>516886</v>
      </c>
      <c r="O9" s="13">
        <v>998454</v>
      </c>
      <c r="Q9" s="13">
        <v>0</v>
      </c>
      <c r="S9" s="13">
        <v>998454</v>
      </c>
    </row>
    <row r="10" spans="1:19" ht="18.75" x14ac:dyDescent="0.45">
      <c r="A10" s="16" t="s">
        <v>86</v>
      </c>
      <c r="I10" s="16">
        <f>SUM(I9:$I$9)</f>
        <v>516886</v>
      </c>
      <c r="K10" s="16">
        <f>SUM(K9:$K$9)</f>
        <v>0</v>
      </c>
      <c r="M10" s="16">
        <f>SUM(M9:$M$9)</f>
        <v>516886</v>
      </c>
      <c r="O10" s="16">
        <f>SUM(O9:$O$9)</f>
        <v>998454</v>
      </c>
      <c r="Q10" s="16">
        <f>SUM(Q9:$Q$9)</f>
        <v>0</v>
      </c>
      <c r="S10" s="16">
        <f>SUM(S9:$S$9)</f>
        <v>998454</v>
      </c>
    </row>
    <row r="11" spans="1:19" ht="18.75" x14ac:dyDescent="0.45">
      <c r="I11" s="18"/>
      <c r="K11" s="18"/>
      <c r="M11" s="18"/>
      <c r="O11" s="18"/>
      <c r="Q11" s="18"/>
      <c r="S11" s="18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4"/>
  <sheetViews>
    <sheetView rightToLeft="1" workbookViewId="0">
      <selection activeCell="I21" sqref="I21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2.7109375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2.7109375" style="21" customWidth="1"/>
    <col min="12" max="12" width="1.42578125" style="21" customWidth="1"/>
    <col min="13" max="13" width="17" style="21" customWidth="1"/>
    <col min="14" max="14" width="1.42578125" style="21" customWidth="1"/>
    <col min="15" max="15" width="17" style="21" customWidth="1"/>
    <col min="16" max="16" width="1.42578125" style="21" customWidth="1"/>
    <col min="17" max="17" width="17" style="21" customWidth="1"/>
    <col min="18" max="16384" width="9.140625" style="3"/>
  </cols>
  <sheetData>
    <row r="1" spans="1:17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4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5" t="s">
        <v>175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6" t="s">
        <v>156</v>
      </c>
      <c r="D7" s="7"/>
      <c r="E7" s="7"/>
      <c r="F7" s="7"/>
      <c r="G7" s="7"/>
      <c r="H7" s="7"/>
      <c r="I7" s="7"/>
      <c r="K7" s="19" t="s">
        <v>7</v>
      </c>
      <c r="L7" s="20"/>
      <c r="M7" s="20"/>
      <c r="N7" s="20"/>
      <c r="O7" s="20"/>
      <c r="P7" s="20"/>
      <c r="Q7" s="20"/>
    </row>
    <row r="8" spans="1:17" ht="42" x14ac:dyDescent="0.45">
      <c r="A8" s="36" t="s">
        <v>142</v>
      </c>
      <c r="C8" s="31" t="s">
        <v>9</v>
      </c>
      <c r="E8" s="31" t="s">
        <v>11</v>
      </c>
      <c r="G8" s="31" t="s">
        <v>176</v>
      </c>
      <c r="I8" s="31" t="s">
        <v>177</v>
      </c>
      <c r="K8" s="35" t="s">
        <v>9</v>
      </c>
      <c r="M8" s="35" t="s">
        <v>11</v>
      </c>
      <c r="O8" s="35" t="s">
        <v>176</v>
      </c>
      <c r="Q8" s="35" t="s">
        <v>177</v>
      </c>
    </row>
    <row r="9" spans="1:17" ht="18.75" x14ac:dyDescent="0.45">
      <c r="A9" s="32" t="s">
        <v>25</v>
      </c>
      <c r="J9" s="14"/>
      <c r="K9" s="27">
        <v>1200000</v>
      </c>
      <c r="M9" s="27">
        <v>4090421857</v>
      </c>
      <c r="O9" s="27">
        <v>4037204662</v>
      </c>
      <c r="Q9" s="27">
        <v>53217195</v>
      </c>
    </row>
    <row r="10" spans="1:17" ht="18.75" x14ac:dyDescent="0.45">
      <c r="A10" s="32" t="s">
        <v>26</v>
      </c>
      <c r="J10" s="14"/>
      <c r="K10" s="27">
        <v>20400000</v>
      </c>
      <c r="M10" s="27">
        <v>50101812190</v>
      </c>
      <c r="O10" s="27">
        <v>48084897664</v>
      </c>
      <c r="Q10" s="27">
        <v>2016914526</v>
      </c>
    </row>
    <row r="11" spans="1:17" ht="18.75" x14ac:dyDescent="0.45">
      <c r="A11" s="16" t="s">
        <v>86</v>
      </c>
      <c r="C11" s="16">
        <f>SUM(C9:$C$10)</f>
        <v>0</v>
      </c>
      <c r="E11" s="16">
        <f>SUM(E9:$E$10)</f>
        <v>0</v>
      </c>
      <c r="G11" s="16">
        <f>SUM(G9:$G$10)</f>
        <v>0</v>
      </c>
      <c r="I11" s="16">
        <f>SUM(I9:$I$10)</f>
        <v>0</v>
      </c>
      <c r="K11" s="28">
        <f>SUM(K9:$K$10)</f>
        <v>21600000</v>
      </c>
      <c r="M11" s="28">
        <f>SUM(M9:$M$10)</f>
        <v>54192234047</v>
      </c>
      <c r="O11" s="28">
        <f>SUM(O9:$O$10)</f>
        <v>52122102326</v>
      </c>
      <c r="Q11" s="28">
        <f>SUM(Q9:$Q$10)</f>
        <v>2070131721</v>
      </c>
    </row>
    <row r="12" spans="1:17" ht="18.75" x14ac:dyDescent="0.45">
      <c r="C12" s="18"/>
      <c r="E12" s="18"/>
      <c r="G12" s="18"/>
      <c r="I12" s="18"/>
      <c r="K12" s="29"/>
      <c r="M12" s="29"/>
      <c r="O12" s="29"/>
      <c r="Q12" s="29"/>
    </row>
    <row r="14" spans="1:17" ht="18.75" x14ac:dyDescent="0.45">
      <c r="A14" s="37" t="s">
        <v>178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/>
    </row>
  </sheetData>
  <mergeCells count="7">
    <mergeCell ref="A14:Q1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1"/>
  <sheetViews>
    <sheetView rightToLeft="1" topLeftCell="A67" workbookViewId="0">
      <selection activeCell="Q75" sqref="Q75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2" style="21" bestFit="1" customWidth="1"/>
    <col min="4" max="4" width="1.42578125" style="21" customWidth="1"/>
    <col min="5" max="5" width="17.85546875" style="21" bestFit="1" customWidth="1"/>
    <col min="6" max="6" width="1.42578125" style="21" customWidth="1"/>
    <col min="7" max="7" width="17.7109375" style="21" bestFit="1" customWidth="1"/>
    <col min="8" max="8" width="1.42578125" style="21" customWidth="1"/>
    <col min="9" max="9" width="16.85546875" style="21" bestFit="1" customWidth="1"/>
    <col min="10" max="10" width="1.42578125" style="21" customWidth="1"/>
    <col min="11" max="11" width="12" style="21" bestFit="1" customWidth="1"/>
    <col min="12" max="12" width="1.42578125" style="21" customWidth="1"/>
    <col min="13" max="13" width="17.85546875" style="21" bestFit="1" customWidth="1"/>
    <col min="14" max="14" width="1.42578125" style="21" customWidth="1"/>
    <col min="15" max="15" width="17.7109375" style="21" bestFit="1" customWidth="1"/>
    <col min="16" max="16" width="1.42578125" style="21" customWidth="1"/>
    <col min="17" max="17" width="16.85546875" style="21" bestFit="1" customWidth="1"/>
    <col min="18" max="16384" width="9.140625" style="3"/>
  </cols>
  <sheetData>
    <row r="1" spans="1:17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4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5" t="s">
        <v>179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19" t="s">
        <v>156</v>
      </c>
      <c r="D7" s="20"/>
      <c r="E7" s="20"/>
      <c r="F7" s="20"/>
      <c r="G7" s="20"/>
      <c r="H7" s="20"/>
      <c r="I7" s="20"/>
      <c r="K7" s="19" t="s">
        <v>7</v>
      </c>
      <c r="L7" s="20"/>
      <c r="M7" s="20"/>
      <c r="N7" s="20"/>
      <c r="O7" s="20"/>
      <c r="P7" s="20"/>
      <c r="Q7" s="20"/>
    </row>
    <row r="8" spans="1:17" ht="42" x14ac:dyDescent="0.45">
      <c r="A8" s="36" t="s">
        <v>142</v>
      </c>
      <c r="C8" s="35" t="s">
        <v>9</v>
      </c>
      <c r="E8" s="35" t="s">
        <v>11</v>
      </c>
      <c r="G8" s="35" t="s">
        <v>176</v>
      </c>
      <c r="I8" s="35" t="s">
        <v>180</v>
      </c>
      <c r="K8" s="35" t="s">
        <v>9</v>
      </c>
      <c r="M8" s="35" t="s">
        <v>11</v>
      </c>
      <c r="O8" s="35" t="s">
        <v>176</v>
      </c>
      <c r="Q8" s="35" t="s">
        <v>180</v>
      </c>
    </row>
    <row r="9" spans="1:17" ht="18.75" x14ac:dyDescent="0.45">
      <c r="A9" s="32" t="s">
        <v>17</v>
      </c>
      <c r="C9" s="27">
        <v>3450913</v>
      </c>
      <c r="E9" s="27">
        <v>31662408024</v>
      </c>
      <c r="G9" s="27">
        <v>30221648396</v>
      </c>
      <c r="I9" s="27">
        <v>1440759628</v>
      </c>
      <c r="K9" s="27">
        <v>3450913</v>
      </c>
      <c r="M9" s="27">
        <v>31662408024</v>
      </c>
      <c r="O9" s="27">
        <v>27614559545</v>
      </c>
      <c r="Q9" s="27">
        <v>4047848479</v>
      </c>
    </row>
    <row r="10" spans="1:17" ht="18.75" x14ac:dyDescent="0.45">
      <c r="A10" s="32" t="s">
        <v>18</v>
      </c>
      <c r="C10" s="27">
        <v>10000000</v>
      </c>
      <c r="E10" s="27">
        <v>28737985500</v>
      </c>
      <c r="G10" s="27">
        <v>29920905000</v>
      </c>
      <c r="I10" s="27">
        <v>-1182919500</v>
      </c>
      <c r="K10" s="27">
        <v>10000000</v>
      </c>
      <c r="M10" s="27">
        <v>28737985500</v>
      </c>
      <c r="O10" s="27">
        <v>28926855000</v>
      </c>
      <c r="Q10" s="27">
        <v>-188869500</v>
      </c>
    </row>
    <row r="11" spans="1:17" ht="18.75" x14ac:dyDescent="0.45">
      <c r="A11" s="32" t="s">
        <v>19</v>
      </c>
      <c r="C11" s="27">
        <v>1298861</v>
      </c>
      <c r="E11" s="27">
        <v>31671487021</v>
      </c>
      <c r="G11" s="27">
        <v>32398701989</v>
      </c>
      <c r="I11" s="27">
        <v>-727214968</v>
      </c>
      <c r="K11" s="27">
        <v>1298861</v>
      </c>
      <c r="M11" s="27">
        <v>31671487021</v>
      </c>
      <c r="O11" s="27">
        <v>32398701989</v>
      </c>
      <c r="Q11" s="27">
        <v>-727214968</v>
      </c>
    </row>
    <row r="12" spans="1:17" ht="18.75" x14ac:dyDescent="0.45">
      <c r="A12" s="32" t="s">
        <v>20</v>
      </c>
      <c r="C12" s="27">
        <v>1062934</v>
      </c>
      <c r="E12" s="27">
        <v>6846829837</v>
      </c>
      <c r="G12" s="27">
        <v>7322304131</v>
      </c>
      <c r="I12" s="27">
        <v>-475474294</v>
      </c>
      <c r="K12" s="27">
        <v>1062934</v>
      </c>
      <c r="M12" s="27">
        <v>6846829837</v>
      </c>
      <c r="O12" s="27">
        <v>7882307189</v>
      </c>
      <c r="Q12" s="27">
        <v>-1035477352</v>
      </c>
    </row>
    <row r="13" spans="1:17" ht="18.75" x14ac:dyDescent="0.45">
      <c r="A13" s="32" t="s">
        <v>21</v>
      </c>
      <c r="C13" s="27">
        <v>4063799</v>
      </c>
      <c r="E13" s="27">
        <v>8527636545</v>
      </c>
      <c r="G13" s="27">
        <v>8176189657</v>
      </c>
      <c r="I13" s="27">
        <v>351446888</v>
      </c>
      <c r="K13" s="27">
        <v>4063799</v>
      </c>
      <c r="M13" s="27">
        <v>8527636545</v>
      </c>
      <c r="O13" s="27">
        <v>9375956618</v>
      </c>
      <c r="Q13" s="27">
        <v>-848320073</v>
      </c>
    </row>
    <row r="14" spans="1:17" ht="18.75" x14ac:dyDescent="0.45">
      <c r="A14" s="32" t="s">
        <v>22</v>
      </c>
      <c r="C14" s="27">
        <v>6000000</v>
      </c>
      <c r="E14" s="27">
        <v>16336217700</v>
      </c>
      <c r="G14" s="27">
        <v>17690113800</v>
      </c>
      <c r="I14" s="27">
        <v>-1353896100</v>
      </c>
      <c r="K14" s="27">
        <v>6000000</v>
      </c>
      <c r="M14" s="27">
        <v>16336217700</v>
      </c>
      <c r="O14" s="27">
        <v>19258724700</v>
      </c>
      <c r="Q14" s="27">
        <v>-2922507000</v>
      </c>
    </row>
    <row r="15" spans="1:17" ht="18.75" x14ac:dyDescent="0.45">
      <c r="A15" s="32" t="s">
        <v>23</v>
      </c>
      <c r="C15" s="27">
        <v>6590486</v>
      </c>
      <c r="E15" s="27">
        <v>13777326295</v>
      </c>
      <c r="G15" s="27">
        <v>16004758982</v>
      </c>
      <c r="I15" s="27">
        <v>-2227432687</v>
      </c>
      <c r="K15" s="27">
        <v>6590486</v>
      </c>
      <c r="M15" s="27">
        <v>13777326295</v>
      </c>
      <c r="O15" s="27">
        <v>20007586546</v>
      </c>
      <c r="Q15" s="27">
        <v>-6230260251</v>
      </c>
    </row>
    <row r="16" spans="1:17" ht="18.75" x14ac:dyDescent="0.45">
      <c r="A16" s="32" t="s">
        <v>24</v>
      </c>
      <c r="C16" s="27">
        <v>15500000</v>
      </c>
      <c r="E16" s="27">
        <v>53680688100</v>
      </c>
      <c r="G16" s="27">
        <v>59802967390</v>
      </c>
      <c r="I16" s="27">
        <v>-6122279290</v>
      </c>
      <c r="K16" s="27">
        <v>15500000</v>
      </c>
      <c r="M16" s="27">
        <v>53680688100</v>
      </c>
      <c r="O16" s="27">
        <v>59802967390</v>
      </c>
      <c r="Q16" s="27">
        <v>-6122279290</v>
      </c>
    </row>
    <row r="17" spans="1:17" ht="18.75" x14ac:dyDescent="0.45">
      <c r="A17" s="32" t="s">
        <v>25</v>
      </c>
      <c r="C17" s="27">
        <v>35396214</v>
      </c>
      <c r="E17" s="27">
        <v>116042130325</v>
      </c>
      <c r="G17" s="27">
        <v>120581073567</v>
      </c>
      <c r="I17" s="27">
        <v>-4538943242</v>
      </c>
      <c r="K17" s="27">
        <v>35396214</v>
      </c>
      <c r="M17" s="27">
        <v>116042130325</v>
      </c>
      <c r="O17" s="27">
        <v>119806990223</v>
      </c>
      <c r="Q17" s="27">
        <v>-3764859898</v>
      </c>
    </row>
    <row r="18" spans="1:17" ht="18.75" x14ac:dyDescent="0.45">
      <c r="A18" s="32" t="s">
        <v>26</v>
      </c>
      <c r="C18" s="27">
        <v>57219360</v>
      </c>
      <c r="E18" s="27">
        <v>122630918766</v>
      </c>
      <c r="G18" s="27">
        <v>136452492634</v>
      </c>
      <c r="I18" s="27">
        <v>-13821573868</v>
      </c>
      <c r="K18" s="27">
        <v>57219360</v>
      </c>
      <c r="M18" s="27">
        <v>122630918766</v>
      </c>
      <c r="O18" s="27">
        <v>135713066872</v>
      </c>
      <c r="Q18" s="27">
        <v>-13082148106</v>
      </c>
    </row>
    <row r="19" spans="1:17" ht="18.75" x14ac:dyDescent="0.45">
      <c r="A19" s="32" t="s">
        <v>27</v>
      </c>
      <c r="C19" s="27">
        <v>4396570</v>
      </c>
      <c r="E19" s="27">
        <v>28320259447</v>
      </c>
      <c r="G19" s="27">
        <v>29985556801</v>
      </c>
      <c r="I19" s="27">
        <v>-1665297354</v>
      </c>
      <c r="K19" s="27">
        <v>4396570</v>
      </c>
      <c r="M19" s="27">
        <v>28320259447</v>
      </c>
      <c r="O19" s="27">
        <v>29985556801</v>
      </c>
      <c r="Q19" s="27">
        <v>-1665297354</v>
      </c>
    </row>
    <row r="20" spans="1:17" ht="37.5" x14ac:dyDescent="0.45">
      <c r="A20" s="32" t="s">
        <v>28</v>
      </c>
      <c r="C20" s="27">
        <v>2602698</v>
      </c>
      <c r="E20" s="27">
        <v>36634921168</v>
      </c>
      <c r="G20" s="27">
        <v>36298583615</v>
      </c>
      <c r="I20" s="27">
        <v>336337553</v>
      </c>
      <c r="K20" s="27">
        <v>2602698</v>
      </c>
      <c r="M20" s="27">
        <v>36634921168</v>
      </c>
      <c r="O20" s="27">
        <v>37217265388</v>
      </c>
      <c r="Q20" s="27">
        <v>-582344220</v>
      </c>
    </row>
    <row r="21" spans="1:17" ht="18.75" x14ac:dyDescent="0.45">
      <c r="A21" s="32" t="s">
        <v>29</v>
      </c>
      <c r="C21" s="27">
        <v>5896000</v>
      </c>
      <c r="E21" s="27">
        <v>13521139672</v>
      </c>
      <c r="G21" s="27">
        <v>13866933881</v>
      </c>
      <c r="I21" s="27">
        <v>-345794209</v>
      </c>
      <c r="K21" s="27">
        <v>5896000</v>
      </c>
      <c r="M21" s="27">
        <v>13521139672</v>
      </c>
      <c r="O21" s="27">
        <v>15044978560</v>
      </c>
      <c r="Q21" s="27">
        <v>-1523838888</v>
      </c>
    </row>
    <row r="22" spans="1:17" ht="37.5" x14ac:dyDescent="0.45">
      <c r="A22" s="32" t="s">
        <v>30</v>
      </c>
      <c r="C22" s="27">
        <v>4075653</v>
      </c>
      <c r="E22" s="27">
        <v>42944870365</v>
      </c>
      <c r="G22" s="27">
        <v>51592215636</v>
      </c>
      <c r="I22" s="27">
        <v>-8647345271</v>
      </c>
      <c r="K22" s="27">
        <v>4075653</v>
      </c>
      <c r="M22" s="27">
        <v>42944870365</v>
      </c>
      <c r="O22" s="27">
        <v>51592215636</v>
      </c>
      <c r="Q22" s="27">
        <v>-8647345271</v>
      </c>
    </row>
    <row r="23" spans="1:17" ht="37.5" x14ac:dyDescent="0.45">
      <c r="A23" s="32" t="s">
        <v>31</v>
      </c>
      <c r="C23" s="27">
        <v>20400000</v>
      </c>
      <c r="E23" s="27">
        <v>36886809780</v>
      </c>
      <c r="G23" s="27">
        <v>45322715700</v>
      </c>
      <c r="I23" s="27">
        <v>-8435905920</v>
      </c>
      <c r="K23" s="27">
        <v>20400000</v>
      </c>
      <c r="M23" s="27">
        <v>36886809780</v>
      </c>
      <c r="O23" s="27">
        <v>48567294900</v>
      </c>
      <c r="Q23" s="27">
        <v>-11680485120</v>
      </c>
    </row>
    <row r="24" spans="1:17" ht="18.75" x14ac:dyDescent="0.45">
      <c r="A24" s="32" t="s">
        <v>32</v>
      </c>
      <c r="C24" s="27">
        <v>918293</v>
      </c>
      <c r="E24" s="27">
        <v>21661435887</v>
      </c>
      <c r="G24" s="27">
        <v>27296922962</v>
      </c>
      <c r="I24" s="27">
        <v>-5635487075</v>
      </c>
      <c r="K24" s="27">
        <v>918293</v>
      </c>
      <c r="M24" s="27">
        <v>21661435887</v>
      </c>
      <c r="O24" s="27">
        <v>26956215227</v>
      </c>
      <c r="Q24" s="27">
        <v>-5294779340</v>
      </c>
    </row>
    <row r="25" spans="1:17" ht="18.75" x14ac:dyDescent="0.45">
      <c r="A25" s="32" t="s">
        <v>33</v>
      </c>
      <c r="C25" s="27">
        <v>906145</v>
      </c>
      <c r="E25" s="27">
        <v>34859158022</v>
      </c>
      <c r="G25" s="27">
        <v>40533904676</v>
      </c>
      <c r="I25" s="27">
        <v>-5674746654</v>
      </c>
      <c r="K25" s="27">
        <v>906145</v>
      </c>
      <c r="M25" s="27">
        <v>34859158022</v>
      </c>
      <c r="O25" s="27">
        <v>39903377270</v>
      </c>
      <c r="Q25" s="27">
        <v>-5044219248</v>
      </c>
    </row>
    <row r="26" spans="1:17" ht="18.75" x14ac:dyDescent="0.45">
      <c r="A26" s="32" t="s">
        <v>34</v>
      </c>
      <c r="C26" s="27">
        <v>1408297</v>
      </c>
      <c r="E26" s="27">
        <v>35207928466</v>
      </c>
      <c r="G26" s="27">
        <v>39369449342</v>
      </c>
      <c r="I26" s="27">
        <v>-4161520876</v>
      </c>
      <c r="K26" s="27">
        <v>1408297</v>
      </c>
      <c r="M26" s="27">
        <v>35207928466</v>
      </c>
      <c r="O26" s="27">
        <v>40484866545</v>
      </c>
      <c r="Q26" s="27">
        <v>-5276938079</v>
      </c>
    </row>
    <row r="27" spans="1:17" ht="18.75" x14ac:dyDescent="0.45">
      <c r="A27" s="32" t="s">
        <v>35</v>
      </c>
      <c r="C27" s="27">
        <v>107416</v>
      </c>
      <c r="E27" s="27">
        <v>1014380311</v>
      </c>
      <c r="G27" s="27">
        <v>1098734042</v>
      </c>
      <c r="I27" s="27">
        <v>-84353731</v>
      </c>
      <c r="K27" s="27">
        <v>107416</v>
      </c>
      <c r="M27" s="27">
        <v>1014380311</v>
      </c>
      <c r="O27" s="27">
        <v>1227934060</v>
      </c>
      <c r="Q27" s="27">
        <v>-213553749</v>
      </c>
    </row>
    <row r="28" spans="1:17" ht="18.75" x14ac:dyDescent="0.45">
      <c r="A28" s="32" t="s">
        <v>36</v>
      </c>
      <c r="C28" s="27">
        <v>18019860</v>
      </c>
      <c r="E28" s="27">
        <v>76701932329</v>
      </c>
      <c r="G28" s="27">
        <v>74301638323</v>
      </c>
      <c r="I28" s="27">
        <v>2400294006</v>
      </c>
      <c r="K28" s="27">
        <v>18019860</v>
      </c>
      <c r="M28" s="27">
        <v>76701932329</v>
      </c>
      <c r="O28" s="27">
        <v>80123246919</v>
      </c>
      <c r="Q28" s="27">
        <v>-3421314590</v>
      </c>
    </row>
    <row r="29" spans="1:17" ht="18.75" x14ac:dyDescent="0.45">
      <c r="A29" s="32" t="s">
        <v>37</v>
      </c>
      <c r="C29" s="27">
        <v>3140000</v>
      </c>
      <c r="E29" s="27">
        <v>9248462271</v>
      </c>
      <c r="G29" s="27">
        <v>8955058473</v>
      </c>
      <c r="I29" s="27">
        <v>293403798</v>
      </c>
      <c r="K29" s="27">
        <v>3140000</v>
      </c>
      <c r="M29" s="27">
        <v>9248462271</v>
      </c>
      <c r="O29" s="27">
        <v>9604292409</v>
      </c>
      <c r="Q29" s="27">
        <v>-355830138</v>
      </c>
    </row>
    <row r="30" spans="1:17" ht="18.75" x14ac:dyDescent="0.45">
      <c r="A30" s="32" t="s">
        <v>38</v>
      </c>
      <c r="C30" s="27">
        <v>14300000</v>
      </c>
      <c r="E30" s="27">
        <v>33149181780</v>
      </c>
      <c r="G30" s="27">
        <v>37982252880</v>
      </c>
      <c r="I30" s="27">
        <v>-4833071100</v>
      </c>
      <c r="K30" s="27">
        <v>14300000</v>
      </c>
      <c r="M30" s="27">
        <v>33149181780</v>
      </c>
      <c r="O30" s="27">
        <v>37811673900</v>
      </c>
      <c r="Q30" s="27">
        <v>-4662492120</v>
      </c>
    </row>
    <row r="31" spans="1:17" ht="18.75" x14ac:dyDescent="0.45">
      <c r="A31" s="32" t="s">
        <v>39</v>
      </c>
      <c r="C31" s="27">
        <v>2370263</v>
      </c>
      <c r="E31" s="27">
        <v>14254767608</v>
      </c>
      <c r="G31" s="27">
        <v>14985177188</v>
      </c>
      <c r="I31" s="27">
        <v>-730409580</v>
      </c>
      <c r="K31" s="27">
        <v>2370263</v>
      </c>
      <c r="M31" s="27">
        <v>14254767608</v>
      </c>
      <c r="O31" s="27">
        <v>16610927543</v>
      </c>
      <c r="Q31" s="27">
        <v>-2356159935</v>
      </c>
    </row>
    <row r="32" spans="1:17" ht="18.75" x14ac:dyDescent="0.45">
      <c r="A32" s="32" t="s">
        <v>40</v>
      </c>
      <c r="C32" s="27">
        <v>11130842</v>
      </c>
      <c r="E32" s="27">
        <v>20867861042</v>
      </c>
      <c r="G32" s="27">
        <v>21476414784</v>
      </c>
      <c r="I32" s="27">
        <v>-608553742</v>
      </c>
      <c r="K32" s="27">
        <v>11130842</v>
      </c>
      <c r="M32" s="27">
        <v>20867861042</v>
      </c>
      <c r="O32" s="27">
        <v>22328390023</v>
      </c>
      <c r="Q32" s="27">
        <v>-1460528981</v>
      </c>
    </row>
    <row r="33" spans="1:17" ht="18.75" x14ac:dyDescent="0.45">
      <c r="A33" s="32" t="s">
        <v>41</v>
      </c>
      <c r="C33" s="27">
        <v>1028378</v>
      </c>
      <c r="E33" s="27">
        <v>5172631304</v>
      </c>
      <c r="G33" s="27">
        <v>5489531640</v>
      </c>
      <c r="I33" s="27">
        <v>-316900336</v>
      </c>
      <c r="K33" s="27">
        <v>1028378</v>
      </c>
      <c r="M33" s="27">
        <v>5172631304</v>
      </c>
      <c r="O33" s="27">
        <v>5683760879</v>
      </c>
      <c r="Q33" s="27">
        <v>-511129575</v>
      </c>
    </row>
    <row r="34" spans="1:17" ht="18.75" x14ac:dyDescent="0.45">
      <c r="A34" s="32" t="s">
        <v>42</v>
      </c>
      <c r="C34" s="27">
        <v>6508548</v>
      </c>
      <c r="E34" s="27">
        <v>26649197392</v>
      </c>
      <c r="G34" s="27">
        <v>27710248223</v>
      </c>
      <c r="I34" s="27">
        <v>-1061050831</v>
      </c>
      <c r="K34" s="27">
        <v>6508548</v>
      </c>
      <c r="M34" s="27">
        <v>26649197392</v>
      </c>
      <c r="O34" s="27">
        <v>27334998539</v>
      </c>
      <c r="Q34" s="27">
        <v>-685801147</v>
      </c>
    </row>
    <row r="35" spans="1:17" ht="18.75" x14ac:dyDescent="0.45">
      <c r="A35" s="32" t="s">
        <v>43</v>
      </c>
      <c r="C35" s="27">
        <v>5109828</v>
      </c>
      <c r="E35" s="27">
        <v>97931304811</v>
      </c>
      <c r="G35" s="27">
        <v>110223512158</v>
      </c>
      <c r="I35" s="27">
        <v>-12292207347</v>
      </c>
      <c r="K35" s="27">
        <v>5109828</v>
      </c>
      <c r="M35" s="27">
        <v>97931304811</v>
      </c>
      <c r="O35" s="27">
        <v>122261748278</v>
      </c>
      <c r="Q35" s="27">
        <v>-24330443467</v>
      </c>
    </row>
    <row r="36" spans="1:17" ht="18.75" x14ac:dyDescent="0.45">
      <c r="A36" s="32" t="s">
        <v>44</v>
      </c>
      <c r="C36" s="27">
        <v>4563157</v>
      </c>
      <c r="E36" s="27">
        <v>114760957261</v>
      </c>
      <c r="G36" s="27">
        <v>136669867284</v>
      </c>
      <c r="I36" s="27">
        <v>-21908910023</v>
      </c>
      <c r="K36" s="27">
        <v>4563157</v>
      </c>
      <c r="M36" s="27">
        <v>114760957261</v>
      </c>
      <c r="O36" s="27">
        <v>128913296654</v>
      </c>
      <c r="Q36" s="27">
        <v>-14152339393</v>
      </c>
    </row>
    <row r="37" spans="1:17" ht="18.75" x14ac:dyDescent="0.45">
      <c r="A37" s="32" t="s">
        <v>45</v>
      </c>
      <c r="C37" s="27">
        <v>1662000</v>
      </c>
      <c r="E37" s="27">
        <v>24715582056</v>
      </c>
      <c r="G37" s="27">
        <v>25673806494</v>
      </c>
      <c r="I37" s="27">
        <v>-958224438</v>
      </c>
      <c r="K37" s="27">
        <v>1662000</v>
      </c>
      <c r="M37" s="27">
        <v>24715582056</v>
      </c>
      <c r="O37" s="27">
        <v>23691273174</v>
      </c>
      <c r="Q37" s="27">
        <v>1024308882</v>
      </c>
    </row>
    <row r="38" spans="1:17" ht="18.75" x14ac:dyDescent="0.45">
      <c r="A38" s="32" t="s">
        <v>46</v>
      </c>
      <c r="C38" s="27">
        <v>1213245</v>
      </c>
      <c r="E38" s="27">
        <v>21117518626</v>
      </c>
      <c r="G38" s="27">
        <v>26069904630</v>
      </c>
      <c r="I38" s="27">
        <v>-4952386004</v>
      </c>
      <c r="K38" s="27">
        <v>1213245</v>
      </c>
      <c r="M38" s="27">
        <v>21117518626</v>
      </c>
      <c r="O38" s="27">
        <v>25482435395</v>
      </c>
      <c r="Q38" s="27">
        <v>-4364916769</v>
      </c>
    </row>
    <row r="39" spans="1:17" ht="18.75" x14ac:dyDescent="0.45">
      <c r="A39" s="32" t="s">
        <v>47</v>
      </c>
      <c r="C39" s="27">
        <v>132164</v>
      </c>
      <c r="E39" s="27">
        <v>31778933518</v>
      </c>
      <c r="G39" s="27">
        <v>32196893942</v>
      </c>
      <c r="I39" s="27">
        <v>-417960424</v>
      </c>
      <c r="K39" s="27">
        <v>132164</v>
      </c>
      <c r="M39" s="27">
        <v>31778933518</v>
      </c>
      <c r="O39" s="27">
        <v>35561102994</v>
      </c>
      <c r="Q39" s="27">
        <v>-3782169476</v>
      </c>
    </row>
    <row r="40" spans="1:17" ht="18.75" x14ac:dyDescent="0.45">
      <c r="A40" s="32" t="s">
        <v>48</v>
      </c>
      <c r="C40" s="27">
        <v>1099874</v>
      </c>
      <c r="E40" s="27">
        <v>36418813963</v>
      </c>
      <c r="G40" s="27">
        <v>40781199664</v>
      </c>
      <c r="I40" s="27">
        <v>-4362385701</v>
      </c>
      <c r="K40" s="27">
        <v>1099874</v>
      </c>
      <c r="M40" s="27">
        <v>36418813963</v>
      </c>
      <c r="O40" s="27">
        <v>38222808050</v>
      </c>
      <c r="Q40" s="27">
        <v>-1803994087</v>
      </c>
    </row>
    <row r="41" spans="1:17" ht="18.75" x14ac:dyDescent="0.45">
      <c r="A41" s="32" t="s">
        <v>49</v>
      </c>
      <c r="C41" s="27">
        <v>465796</v>
      </c>
      <c r="E41" s="27">
        <v>25077407667</v>
      </c>
      <c r="G41" s="27">
        <v>32286699347</v>
      </c>
      <c r="I41" s="27">
        <v>-7209291680</v>
      </c>
      <c r="K41" s="27">
        <v>465796</v>
      </c>
      <c r="M41" s="27">
        <v>25077407667</v>
      </c>
      <c r="O41" s="27">
        <v>32346892534</v>
      </c>
      <c r="Q41" s="27">
        <v>-7269484867</v>
      </c>
    </row>
    <row r="42" spans="1:17" ht="37.5" x14ac:dyDescent="0.45">
      <c r="A42" s="32" t="s">
        <v>50</v>
      </c>
      <c r="C42" s="27">
        <v>3622500</v>
      </c>
      <c r="E42" s="27">
        <v>12228813040</v>
      </c>
      <c r="G42" s="27">
        <v>11533830438</v>
      </c>
      <c r="I42" s="27">
        <v>694982602</v>
      </c>
      <c r="K42" s="27">
        <v>3622500</v>
      </c>
      <c r="M42" s="27">
        <v>12228813040</v>
      </c>
      <c r="O42" s="27">
        <v>11566238953</v>
      </c>
      <c r="Q42" s="27">
        <v>662574087</v>
      </c>
    </row>
    <row r="43" spans="1:17" ht="37.5" x14ac:dyDescent="0.45">
      <c r="A43" s="32" t="s">
        <v>51</v>
      </c>
      <c r="C43" s="27">
        <v>4128131</v>
      </c>
      <c r="E43" s="27">
        <v>15737185660</v>
      </c>
      <c r="G43" s="27">
        <v>16356824522</v>
      </c>
      <c r="I43" s="27">
        <v>-619638862</v>
      </c>
      <c r="K43" s="27">
        <v>4128131</v>
      </c>
      <c r="M43" s="27">
        <v>15737185660</v>
      </c>
      <c r="O43" s="27">
        <v>17152916834</v>
      </c>
      <c r="Q43" s="27">
        <v>-1415731174</v>
      </c>
    </row>
    <row r="44" spans="1:17" ht="18.75" x14ac:dyDescent="0.45">
      <c r="A44" s="32" t="s">
        <v>52</v>
      </c>
      <c r="C44" s="27">
        <v>25509423</v>
      </c>
      <c r="E44" s="27">
        <v>125393539359</v>
      </c>
      <c r="G44" s="27">
        <v>143818075554</v>
      </c>
      <c r="I44" s="27">
        <v>-18424536195</v>
      </c>
      <c r="K44" s="27">
        <v>25509423</v>
      </c>
      <c r="M44" s="27">
        <v>125393539359</v>
      </c>
      <c r="O44" s="27">
        <v>154721861585</v>
      </c>
      <c r="Q44" s="27">
        <v>-29328322226</v>
      </c>
    </row>
    <row r="45" spans="1:17" ht="18.75" x14ac:dyDescent="0.45">
      <c r="A45" s="32" t="s">
        <v>53</v>
      </c>
      <c r="C45" s="27">
        <v>6241667</v>
      </c>
      <c r="E45" s="27">
        <v>24476867226</v>
      </c>
      <c r="G45" s="27">
        <v>8834928884</v>
      </c>
      <c r="I45" s="27">
        <v>15641938342</v>
      </c>
      <c r="K45" s="27">
        <v>6241667</v>
      </c>
      <c r="M45" s="27">
        <v>24476867226</v>
      </c>
      <c r="O45" s="27">
        <v>8834928884</v>
      </c>
      <c r="Q45" s="27">
        <v>15641938342</v>
      </c>
    </row>
    <row r="46" spans="1:17" ht="18.75" x14ac:dyDescent="0.45">
      <c r="A46" s="32" t="s">
        <v>54</v>
      </c>
      <c r="C46" s="27">
        <v>5072000</v>
      </c>
      <c r="E46" s="27">
        <v>95340846456</v>
      </c>
      <c r="G46" s="27">
        <v>99828067680</v>
      </c>
      <c r="I46" s="27">
        <v>-4487221224</v>
      </c>
      <c r="K46" s="27">
        <v>5072000</v>
      </c>
      <c r="M46" s="27">
        <v>95340846456</v>
      </c>
      <c r="O46" s="27">
        <v>107945400456</v>
      </c>
      <c r="Q46" s="27">
        <v>-12604554000</v>
      </c>
    </row>
    <row r="47" spans="1:17" ht="18.75" x14ac:dyDescent="0.45">
      <c r="A47" s="32" t="s">
        <v>55</v>
      </c>
      <c r="C47" s="27">
        <v>6632373</v>
      </c>
      <c r="E47" s="27">
        <v>26358455702</v>
      </c>
      <c r="G47" s="27">
        <v>29635132161</v>
      </c>
      <c r="I47" s="27">
        <v>-3276676459</v>
      </c>
      <c r="K47" s="27">
        <v>6632373</v>
      </c>
      <c r="M47" s="27">
        <v>26358455702</v>
      </c>
      <c r="O47" s="27">
        <v>30986678789</v>
      </c>
      <c r="Q47" s="27">
        <v>-4628223087</v>
      </c>
    </row>
    <row r="48" spans="1:17" ht="18.75" x14ac:dyDescent="0.45">
      <c r="A48" s="32" t="s">
        <v>56</v>
      </c>
      <c r="C48" s="27">
        <v>4232274</v>
      </c>
      <c r="E48" s="27">
        <v>31258693335</v>
      </c>
      <c r="G48" s="27">
        <v>31125152751</v>
      </c>
      <c r="I48" s="27">
        <v>133540584</v>
      </c>
      <c r="K48" s="27">
        <v>4232274</v>
      </c>
      <c r="M48" s="27">
        <v>31258693335</v>
      </c>
      <c r="O48" s="27">
        <v>30479494920</v>
      </c>
      <c r="Q48" s="27">
        <v>779198415</v>
      </c>
    </row>
    <row r="49" spans="1:17" ht="18.75" x14ac:dyDescent="0.45">
      <c r="A49" s="32" t="s">
        <v>57</v>
      </c>
      <c r="C49" s="27">
        <v>1412000</v>
      </c>
      <c r="E49" s="27">
        <v>6567437849</v>
      </c>
      <c r="G49" s="27">
        <v>6247992628</v>
      </c>
      <c r="I49" s="27">
        <v>319445221</v>
      </c>
      <c r="K49" s="27">
        <v>1412000</v>
      </c>
      <c r="M49" s="27">
        <v>6567437849</v>
      </c>
      <c r="O49" s="27">
        <v>8377297981</v>
      </c>
      <c r="Q49" s="27">
        <v>-1809860132</v>
      </c>
    </row>
    <row r="50" spans="1:17" ht="18.75" x14ac:dyDescent="0.45">
      <c r="A50" s="32" t="s">
        <v>58</v>
      </c>
      <c r="C50" s="27">
        <v>2856444</v>
      </c>
      <c r="E50" s="27">
        <v>31688241446</v>
      </c>
      <c r="G50" s="27">
        <v>32937598635</v>
      </c>
      <c r="I50" s="27">
        <v>-1249357189</v>
      </c>
      <c r="K50" s="27">
        <v>2856444</v>
      </c>
      <c r="M50" s="27">
        <v>31688241446</v>
      </c>
      <c r="O50" s="27">
        <v>31716635927</v>
      </c>
      <c r="Q50" s="27">
        <v>-28394481</v>
      </c>
    </row>
    <row r="51" spans="1:17" ht="18.75" x14ac:dyDescent="0.45">
      <c r="A51" s="32" t="s">
        <v>59</v>
      </c>
      <c r="C51" s="27">
        <v>32507541</v>
      </c>
      <c r="E51" s="27">
        <v>156400346274</v>
      </c>
      <c r="G51" s="27">
        <v>163832594134</v>
      </c>
      <c r="I51" s="27">
        <v>-7432247860</v>
      </c>
      <c r="K51" s="27">
        <v>32507541</v>
      </c>
      <c r="M51" s="27">
        <v>156400346274</v>
      </c>
      <c r="O51" s="27">
        <v>160795066748</v>
      </c>
      <c r="Q51" s="27">
        <v>-4394720474</v>
      </c>
    </row>
    <row r="52" spans="1:17" ht="18.75" x14ac:dyDescent="0.45">
      <c r="A52" s="32" t="s">
        <v>60</v>
      </c>
      <c r="C52" s="27">
        <v>4864824</v>
      </c>
      <c r="E52" s="27">
        <v>17351131330</v>
      </c>
      <c r="G52" s="27">
        <v>20383227023</v>
      </c>
      <c r="I52" s="27">
        <v>-3032095693</v>
      </c>
      <c r="K52" s="27">
        <v>4864824</v>
      </c>
      <c r="M52" s="27">
        <v>17351131330</v>
      </c>
      <c r="O52" s="27">
        <v>21007055323</v>
      </c>
      <c r="Q52" s="27">
        <v>-3655923993</v>
      </c>
    </row>
    <row r="53" spans="1:17" ht="18.75" x14ac:dyDescent="0.45">
      <c r="A53" s="32" t="s">
        <v>61</v>
      </c>
      <c r="C53" s="27">
        <v>164000</v>
      </c>
      <c r="E53" s="27">
        <v>24548184036</v>
      </c>
      <c r="G53" s="27">
        <v>26688691782</v>
      </c>
      <c r="I53" s="27">
        <v>-2140507746</v>
      </c>
      <c r="K53" s="27">
        <v>164000</v>
      </c>
      <c r="M53" s="27">
        <v>24548184036</v>
      </c>
      <c r="O53" s="27">
        <v>29005265664</v>
      </c>
      <c r="Q53" s="27">
        <v>-4457081628</v>
      </c>
    </row>
    <row r="54" spans="1:17" ht="18.75" x14ac:dyDescent="0.45">
      <c r="A54" s="32" t="s">
        <v>62</v>
      </c>
      <c r="C54" s="27">
        <v>3073204</v>
      </c>
      <c r="E54" s="27">
        <v>22911888271</v>
      </c>
      <c r="G54" s="27">
        <v>25172527914</v>
      </c>
      <c r="I54" s="27">
        <v>-2260639643</v>
      </c>
      <c r="K54" s="27">
        <v>3073204</v>
      </c>
      <c r="M54" s="27">
        <v>22911888271</v>
      </c>
      <c r="O54" s="27">
        <v>27494265926</v>
      </c>
      <c r="Q54" s="27">
        <v>-4582377655</v>
      </c>
    </row>
    <row r="55" spans="1:17" ht="18.75" x14ac:dyDescent="0.45">
      <c r="A55" s="32" t="s">
        <v>63</v>
      </c>
      <c r="C55" s="27">
        <v>16876978</v>
      </c>
      <c r="E55" s="27">
        <v>87238111901</v>
      </c>
      <c r="G55" s="27">
        <v>96968516690</v>
      </c>
      <c r="I55" s="27">
        <v>-9730404789</v>
      </c>
      <c r="K55" s="27">
        <v>16876978</v>
      </c>
      <c r="M55" s="27">
        <v>87238111901</v>
      </c>
      <c r="O55" s="27">
        <v>109215405476</v>
      </c>
      <c r="Q55" s="27">
        <v>-21977293575</v>
      </c>
    </row>
    <row r="56" spans="1:17" ht="18.75" x14ac:dyDescent="0.45">
      <c r="A56" s="32" t="s">
        <v>64</v>
      </c>
      <c r="C56" s="27">
        <v>5214517</v>
      </c>
      <c r="E56" s="27">
        <v>36595443804</v>
      </c>
      <c r="G56" s="27">
        <v>35714250398</v>
      </c>
      <c r="I56" s="27">
        <v>881193406</v>
      </c>
      <c r="K56" s="27">
        <v>5214517</v>
      </c>
      <c r="M56" s="27">
        <v>36595443804</v>
      </c>
      <c r="O56" s="27">
        <v>34159203211</v>
      </c>
      <c r="Q56" s="27">
        <v>2436240593</v>
      </c>
    </row>
    <row r="57" spans="1:17" ht="18.75" x14ac:dyDescent="0.45">
      <c r="A57" s="32" t="s">
        <v>65</v>
      </c>
      <c r="C57" s="27">
        <v>10720786</v>
      </c>
      <c r="E57" s="27">
        <v>50450225329</v>
      </c>
      <c r="G57" s="27">
        <v>56375515840</v>
      </c>
      <c r="I57" s="27">
        <v>-5925290511</v>
      </c>
      <c r="K57" s="27">
        <v>10720786</v>
      </c>
      <c r="M57" s="27">
        <v>50450225329</v>
      </c>
      <c r="O57" s="27">
        <v>54691710263</v>
      </c>
      <c r="Q57" s="27">
        <v>-4241484934</v>
      </c>
    </row>
    <row r="58" spans="1:17" ht="18.75" x14ac:dyDescent="0.45">
      <c r="A58" s="32" t="s">
        <v>66</v>
      </c>
      <c r="C58" s="27">
        <v>18757689</v>
      </c>
      <c r="E58" s="27">
        <v>128657957178</v>
      </c>
      <c r="G58" s="27">
        <v>133319477366</v>
      </c>
      <c r="I58" s="27">
        <v>-4661520188</v>
      </c>
      <c r="K58" s="27">
        <v>18757689</v>
      </c>
      <c r="M58" s="27">
        <v>128657957178</v>
      </c>
      <c r="O58" s="27">
        <v>127539192333</v>
      </c>
      <c r="Q58" s="27">
        <v>1118764845</v>
      </c>
    </row>
    <row r="59" spans="1:17" ht="18.75" x14ac:dyDescent="0.45">
      <c r="A59" s="32" t="s">
        <v>67</v>
      </c>
      <c r="C59" s="27">
        <v>435742</v>
      </c>
      <c r="E59" s="27">
        <v>22042969663</v>
      </c>
      <c r="G59" s="27">
        <v>25861795249</v>
      </c>
      <c r="I59" s="27">
        <v>-3818825586</v>
      </c>
      <c r="K59" s="27">
        <v>435742</v>
      </c>
      <c r="M59" s="27">
        <v>22042969663</v>
      </c>
      <c r="O59" s="27">
        <v>26164718249</v>
      </c>
      <c r="Q59" s="27">
        <v>-4121748586</v>
      </c>
    </row>
    <row r="60" spans="1:17" ht="18.75" x14ac:dyDescent="0.45">
      <c r="A60" s="32" t="s">
        <v>68</v>
      </c>
      <c r="C60" s="27">
        <v>7481555</v>
      </c>
      <c r="E60" s="27">
        <v>79650695698</v>
      </c>
      <c r="G60" s="27">
        <v>87310846639</v>
      </c>
      <c r="I60" s="27">
        <v>-7660150941</v>
      </c>
      <c r="K60" s="27">
        <v>7481555</v>
      </c>
      <c r="M60" s="27">
        <v>79650695698</v>
      </c>
      <c r="O60" s="27">
        <v>90954996115</v>
      </c>
      <c r="Q60" s="27">
        <v>-11304300417</v>
      </c>
    </row>
    <row r="61" spans="1:17" ht="18.75" x14ac:dyDescent="0.45">
      <c r="A61" s="32" t="s">
        <v>69</v>
      </c>
      <c r="C61" s="27">
        <v>145</v>
      </c>
      <c r="E61" s="27">
        <v>1870902</v>
      </c>
      <c r="G61" s="27">
        <v>2296106</v>
      </c>
      <c r="I61" s="27">
        <v>-425204</v>
      </c>
      <c r="K61" s="27">
        <v>145</v>
      </c>
      <c r="M61" s="27">
        <v>1870902</v>
      </c>
      <c r="O61" s="27">
        <v>2123142</v>
      </c>
      <c r="Q61" s="27">
        <v>-252240</v>
      </c>
    </row>
    <row r="62" spans="1:17" ht="18.75" x14ac:dyDescent="0.45">
      <c r="A62" s="32" t="s">
        <v>70</v>
      </c>
      <c r="C62" s="27">
        <v>32102294</v>
      </c>
      <c r="E62" s="27">
        <v>175831182282</v>
      </c>
      <c r="G62" s="27">
        <v>183170777913</v>
      </c>
      <c r="I62" s="27">
        <v>-7339595631</v>
      </c>
      <c r="K62" s="27">
        <v>32102294</v>
      </c>
      <c r="M62" s="27">
        <v>175831182282</v>
      </c>
      <c r="O62" s="27">
        <v>180617875085</v>
      </c>
      <c r="Q62" s="27">
        <v>-4786692803</v>
      </c>
    </row>
    <row r="63" spans="1:17" ht="18.75" x14ac:dyDescent="0.45">
      <c r="A63" s="32" t="s">
        <v>71</v>
      </c>
      <c r="C63" s="27">
        <v>5250000</v>
      </c>
      <c r="E63" s="27">
        <v>54379505250</v>
      </c>
      <c r="G63" s="27">
        <v>56206072125</v>
      </c>
      <c r="I63" s="27">
        <v>-1826566875</v>
      </c>
      <c r="K63" s="27">
        <v>5250000</v>
      </c>
      <c r="M63" s="27">
        <v>54379505250</v>
      </c>
      <c r="O63" s="27">
        <v>58032639000</v>
      </c>
      <c r="Q63" s="27">
        <v>-3653133750</v>
      </c>
    </row>
    <row r="64" spans="1:17" ht="18.75" x14ac:dyDescent="0.45">
      <c r="A64" s="32" t="s">
        <v>72</v>
      </c>
      <c r="C64" s="27">
        <v>15316363</v>
      </c>
      <c r="E64" s="27">
        <v>42326141180</v>
      </c>
      <c r="G64" s="27">
        <v>45295061154</v>
      </c>
      <c r="I64" s="27">
        <v>-2968919974</v>
      </c>
      <c r="K64" s="27">
        <v>15316363</v>
      </c>
      <c r="M64" s="27">
        <v>42326141180</v>
      </c>
      <c r="O64" s="27">
        <v>49147044506</v>
      </c>
      <c r="Q64" s="27">
        <v>-6820903326</v>
      </c>
    </row>
    <row r="65" spans="1:17" ht="18.75" x14ac:dyDescent="0.45">
      <c r="A65" s="32" t="s">
        <v>73</v>
      </c>
      <c r="C65" s="27">
        <v>6195381</v>
      </c>
      <c r="E65" s="27">
        <v>29856497606</v>
      </c>
      <c r="G65" s="27">
        <v>30679581569</v>
      </c>
      <c r="I65" s="27">
        <v>-823083963</v>
      </c>
      <c r="K65" s="27">
        <v>6195381</v>
      </c>
      <c r="M65" s="27">
        <v>29856497606</v>
      </c>
      <c r="O65" s="27">
        <v>30679581569</v>
      </c>
      <c r="Q65" s="27">
        <v>-823083963</v>
      </c>
    </row>
    <row r="66" spans="1:17" ht="18.75" x14ac:dyDescent="0.45">
      <c r="A66" s="32" t="s">
        <v>74</v>
      </c>
      <c r="C66" s="27">
        <v>5277328</v>
      </c>
      <c r="E66" s="27">
        <v>22006667534</v>
      </c>
      <c r="G66" s="27">
        <v>23166017599</v>
      </c>
      <c r="I66" s="27">
        <v>-1159350065</v>
      </c>
      <c r="K66" s="27">
        <v>5277328</v>
      </c>
      <c r="M66" s="27">
        <v>22006667534</v>
      </c>
      <c r="O66" s="27">
        <v>23800774875</v>
      </c>
      <c r="Q66" s="27">
        <v>-1794107341</v>
      </c>
    </row>
    <row r="67" spans="1:17" ht="18.75" x14ac:dyDescent="0.45">
      <c r="A67" s="32" t="s">
        <v>75</v>
      </c>
      <c r="C67" s="27">
        <v>447572</v>
      </c>
      <c r="E67" s="27">
        <v>22067483751</v>
      </c>
      <c r="G67" s="27">
        <v>25515528088</v>
      </c>
      <c r="I67" s="27">
        <v>-3448044337</v>
      </c>
      <c r="K67" s="27">
        <v>447572</v>
      </c>
      <c r="M67" s="27">
        <v>22067483751</v>
      </c>
      <c r="O67" s="27">
        <v>25920395229</v>
      </c>
      <c r="Q67" s="27">
        <v>-3852911478</v>
      </c>
    </row>
    <row r="68" spans="1:17" ht="18.75" x14ac:dyDescent="0.45">
      <c r="A68" s="32" t="s">
        <v>76</v>
      </c>
      <c r="C68" s="27">
        <v>630116</v>
      </c>
      <c r="E68" s="27">
        <v>24591160953</v>
      </c>
      <c r="G68" s="27">
        <v>24716434315</v>
      </c>
      <c r="I68" s="27">
        <v>-125273362</v>
      </c>
      <c r="K68" s="27">
        <v>630116</v>
      </c>
      <c r="M68" s="27">
        <v>24591160953</v>
      </c>
      <c r="O68" s="27">
        <v>24728961651</v>
      </c>
      <c r="Q68" s="27">
        <v>-137800698</v>
      </c>
    </row>
    <row r="69" spans="1:17" ht="18.75" x14ac:dyDescent="0.45">
      <c r="A69" s="32" t="s">
        <v>77</v>
      </c>
      <c r="C69" s="27">
        <v>1897609</v>
      </c>
      <c r="E69" s="27">
        <v>29917007071</v>
      </c>
      <c r="G69" s="27">
        <v>33463285337</v>
      </c>
      <c r="I69" s="27">
        <v>-3546278266</v>
      </c>
      <c r="K69" s="27">
        <v>1897609</v>
      </c>
      <c r="M69" s="27">
        <v>29917007071</v>
      </c>
      <c r="O69" s="27">
        <v>31633556658</v>
      </c>
      <c r="Q69" s="27">
        <v>-1716549587</v>
      </c>
    </row>
    <row r="70" spans="1:17" ht="18.75" x14ac:dyDescent="0.45">
      <c r="A70" s="32" t="s">
        <v>78</v>
      </c>
      <c r="C70" s="27">
        <v>799609</v>
      </c>
      <c r="E70" s="27">
        <v>144957036405</v>
      </c>
      <c r="G70" s="27">
        <v>138566431740</v>
      </c>
      <c r="I70" s="27">
        <v>6390604665</v>
      </c>
      <c r="K70" s="27">
        <v>799609</v>
      </c>
      <c r="M70" s="27">
        <v>144957036405</v>
      </c>
      <c r="O70" s="27">
        <v>120292799745</v>
      </c>
      <c r="Q70" s="27">
        <v>24664236660</v>
      </c>
    </row>
    <row r="71" spans="1:17" ht="18.75" x14ac:dyDescent="0.45">
      <c r="A71" s="32" t="s">
        <v>79</v>
      </c>
      <c r="C71" s="27">
        <v>524472</v>
      </c>
      <c r="E71" s="27">
        <v>77139151901</v>
      </c>
      <c r="G71" s="27">
        <v>81862595509</v>
      </c>
      <c r="I71" s="27">
        <v>-4723443608</v>
      </c>
      <c r="K71" s="27">
        <v>524472</v>
      </c>
      <c r="M71" s="27">
        <v>77139151901</v>
      </c>
      <c r="O71" s="27">
        <v>83416222656</v>
      </c>
      <c r="Q71" s="27">
        <v>-6277070755</v>
      </c>
    </row>
    <row r="72" spans="1:17" ht="18.75" x14ac:dyDescent="0.45">
      <c r="A72" s="32" t="s">
        <v>80</v>
      </c>
      <c r="C72" s="27">
        <v>914746</v>
      </c>
      <c r="E72" s="27">
        <v>13739572278</v>
      </c>
      <c r="G72" s="27">
        <v>14530666116</v>
      </c>
      <c r="I72" s="27">
        <v>-791093838</v>
      </c>
      <c r="K72" s="27">
        <v>914746</v>
      </c>
      <c r="M72" s="27">
        <v>13739572278</v>
      </c>
      <c r="O72" s="27">
        <v>14457921855</v>
      </c>
      <c r="Q72" s="27">
        <v>-718349577</v>
      </c>
    </row>
    <row r="73" spans="1:17" ht="18.75" x14ac:dyDescent="0.45">
      <c r="A73" s="32" t="s">
        <v>81</v>
      </c>
      <c r="C73" s="27">
        <v>9469137</v>
      </c>
      <c r="E73" s="27">
        <v>54782470595</v>
      </c>
      <c r="G73" s="27">
        <v>64007010317</v>
      </c>
      <c r="I73" s="27">
        <v>-9224539722</v>
      </c>
      <c r="K73" s="27">
        <v>9469137</v>
      </c>
      <c r="M73" s="27">
        <v>54782470595</v>
      </c>
      <c r="O73" s="27">
        <v>75396493035</v>
      </c>
      <c r="Q73" s="27">
        <v>-20614022440</v>
      </c>
    </row>
    <row r="74" spans="1:17" ht="18.75" x14ac:dyDescent="0.45">
      <c r="A74" s="32" t="s">
        <v>82</v>
      </c>
      <c r="C74" s="27">
        <v>1073068</v>
      </c>
      <c r="E74" s="27">
        <v>52320813187</v>
      </c>
      <c r="G74" s="27">
        <v>59350303106</v>
      </c>
      <c r="I74" s="27">
        <v>-7029489919</v>
      </c>
      <c r="K74" s="27">
        <v>1073068</v>
      </c>
      <c r="M74" s="27">
        <v>52320813187</v>
      </c>
      <c r="O74" s="27">
        <v>51371979177</v>
      </c>
      <c r="Q74" s="27">
        <v>948834010</v>
      </c>
    </row>
    <row r="75" spans="1:17" ht="37.5" x14ac:dyDescent="0.45">
      <c r="A75" s="32" t="s">
        <v>83</v>
      </c>
      <c r="C75" s="27">
        <v>8502170</v>
      </c>
      <c r="E75" s="27">
        <v>14173303162</v>
      </c>
      <c r="G75" s="27">
        <v>15593168953</v>
      </c>
      <c r="I75" s="27">
        <v>-1419865791</v>
      </c>
      <c r="K75" s="27">
        <v>8502170</v>
      </c>
      <c r="M75" s="27">
        <v>14173303162</v>
      </c>
      <c r="O75" s="27">
        <v>16438327162</v>
      </c>
      <c r="Q75" s="27">
        <v>-2265024000</v>
      </c>
    </row>
    <row r="76" spans="1:17" ht="56.25" x14ac:dyDescent="0.45">
      <c r="A76" s="32" t="s">
        <v>84</v>
      </c>
      <c r="C76" s="27">
        <v>0</v>
      </c>
      <c r="E76" s="27">
        <v>571</v>
      </c>
      <c r="G76" s="27">
        <v>571</v>
      </c>
      <c r="I76" s="27">
        <v>0</v>
      </c>
      <c r="K76" s="27">
        <v>0</v>
      </c>
      <c r="M76" s="27">
        <v>571</v>
      </c>
      <c r="O76" s="27">
        <v>571</v>
      </c>
      <c r="Q76" s="27">
        <v>0</v>
      </c>
    </row>
    <row r="77" spans="1:17" ht="18.75" x14ac:dyDescent="0.45">
      <c r="A77" s="32" t="s">
        <v>85</v>
      </c>
      <c r="C77" s="27">
        <v>2351210</v>
      </c>
      <c r="E77" s="27">
        <v>28747809696</v>
      </c>
      <c r="G77" s="27">
        <v>29986536455</v>
      </c>
      <c r="I77" s="27">
        <v>-1238726759</v>
      </c>
      <c r="K77" s="27">
        <v>2351210</v>
      </c>
      <c r="M77" s="27">
        <v>28747809696</v>
      </c>
      <c r="O77" s="27">
        <v>31482357448</v>
      </c>
      <c r="Q77" s="27">
        <v>-2734547752</v>
      </c>
    </row>
    <row r="78" spans="1:17" ht="18.75" x14ac:dyDescent="0.45">
      <c r="A78" s="16" t="s">
        <v>86</v>
      </c>
      <c r="C78" s="28">
        <f>SUM(C9:$C$77)</f>
        <v>502592462</v>
      </c>
      <c r="E78" s="28">
        <f>SUM(E9:$E$77)</f>
        <v>3000543790740</v>
      </c>
      <c r="G78" s="28">
        <f>SUM(G9:$G$77)</f>
        <v>3216795190492</v>
      </c>
      <c r="I78" s="28">
        <f>SUM(I9:$I$77)</f>
        <v>-216251399752</v>
      </c>
      <c r="K78" s="28">
        <f>SUM(K9:$K$77)</f>
        <v>502592462</v>
      </c>
      <c r="M78" s="28">
        <f>SUM(M9:$M$77)</f>
        <v>3000543790740</v>
      </c>
      <c r="O78" s="28">
        <f>SUM(O9:$O$77)</f>
        <v>3257971654751</v>
      </c>
      <c r="Q78" s="28">
        <f>SUM(Q9:$Q$77)</f>
        <v>-257427864011</v>
      </c>
    </row>
    <row r="79" spans="1:17" ht="18.75" x14ac:dyDescent="0.45">
      <c r="C79" s="29"/>
      <c r="E79" s="29"/>
      <c r="G79" s="29"/>
      <c r="I79" s="29"/>
      <c r="K79" s="29"/>
      <c r="M79" s="29"/>
      <c r="O79" s="29"/>
      <c r="Q79" s="29"/>
    </row>
    <row r="81" spans="1:17" ht="18.75" x14ac:dyDescent="0.45">
      <c r="A81" s="37" t="s">
        <v>178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9"/>
    </row>
  </sheetData>
  <mergeCells count="7">
    <mergeCell ref="A81:Q8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77"/>
  <sheetViews>
    <sheetView rightToLeft="1" topLeftCell="A61" workbookViewId="0">
      <selection activeCell="Y13" sqref="Y13"/>
    </sheetView>
  </sheetViews>
  <sheetFormatPr defaultRowHeight="18.75" x14ac:dyDescent="0.45"/>
  <cols>
    <col min="1" max="1" width="21.28515625" style="42" customWidth="1"/>
    <col min="2" max="2" width="1.42578125" style="42" customWidth="1"/>
    <col min="3" max="3" width="17" style="44" customWidth="1"/>
    <col min="4" max="4" width="1.42578125" style="44" customWidth="1"/>
    <col min="5" max="5" width="17" style="44" customWidth="1"/>
    <col min="6" max="6" width="1.42578125" style="44" customWidth="1"/>
    <col min="7" max="7" width="17" style="44" customWidth="1"/>
    <col min="8" max="8" width="1.42578125" style="44" customWidth="1"/>
    <col min="9" max="9" width="17.7109375" style="44" bestFit="1" customWidth="1"/>
    <col min="10" max="10" width="1.42578125" style="42" customWidth="1"/>
    <col min="11" max="11" width="10.7109375" style="42" customWidth="1"/>
    <col min="12" max="12" width="1.42578125" style="42" customWidth="1"/>
    <col min="13" max="13" width="17" style="44" customWidth="1"/>
    <col min="14" max="14" width="1.42578125" style="44" customWidth="1"/>
    <col min="15" max="15" width="17" style="44" customWidth="1"/>
    <col min="16" max="16" width="1.42578125" style="44" customWidth="1"/>
    <col min="17" max="17" width="17" style="44" customWidth="1"/>
    <col min="18" max="18" width="1.42578125" style="44" customWidth="1"/>
    <col min="19" max="19" width="17" style="44" customWidth="1"/>
    <col min="20" max="20" width="1.42578125" style="42" customWidth="1"/>
    <col min="21" max="21" width="10.7109375" style="42" customWidth="1"/>
    <col min="22" max="16384" width="9.140625" style="42"/>
  </cols>
  <sheetData>
    <row r="1" spans="1:21" ht="20.100000000000001" customHeight="1" x14ac:dyDescent="0.4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0.100000000000001" customHeight="1" x14ac:dyDescent="0.45">
      <c r="A2" s="40" t="s">
        <v>140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20.100000000000001" customHeight="1" x14ac:dyDescent="0.4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1:21" ht="21" x14ac:dyDescent="0.45">
      <c r="A5" s="5" t="s">
        <v>181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7" spans="1:21" ht="21" x14ac:dyDescent="0.45">
      <c r="C7" s="6" t="s">
        <v>156</v>
      </c>
      <c r="D7" s="43"/>
      <c r="E7" s="43"/>
      <c r="F7" s="43"/>
      <c r="G7" s="43"/>
      <c r="H7" s="43"/>
      <c r="I7" s="43"/>
      <c r="J7" s="43"/>
      <c r="K7" s="43"/>
      <c r="M7" s="6" t="s">
        <v>7</v>
      </c>
      <c r="N7" s="43"/>
      <c r="O7" s="43"/>
      <c r="P7" s="43"/>
      <c r="Q7" s="43"/>
      <c r="R7" s="43"/>
      <c r="S7" s="43"/>
      <c r="T7" s="43"/>
      <c r="U7" s="43"/>
    </row>
    <row r="8" spans="1:21" ht="42" x14ac:dyDescent="0.45">
      <c r="A8" s="30" t="s">
        <v>182</v>
      </c>
      <c r="C8" s="35" t="s">
        <v>154</v>
      </c>
      <c r="E8" s="35" t="s">
        <v>183</v>
      </c>
      <c r="G8" s="35" t="s">
        <v>184</v>
      </c>
      <c r="I8" s="35" t="s">
        <v>185</v>
      </c>
      <c r="K8" s="31" t="s">
        <v>186</v>
      </c>
      <c r="M8" s="35" t="s">
        <v>154</v>
      </c>
      <c r="O8" s="35" t="s">
        <v>183</v>
      </c>
      <c r="Q8" s="35" t="s">
        <v>184</v>
      </c>
      <c r="S8" s="35" t="s">
        <v>185</v>
      </c>
      <c r="U8" s="31" t="s">
        <v>186</v>
      </c>
    </row>
    <row r="9" spans="1:21" x14ac:dyDescent="0.45">
      <c r="A9" s="32" t="s">
        <v>17</v>
      </c>
      <c r="C9" s="27">
        <v>0</v>
      </c>
      <c r="E9" s="27">
        <v>1440759628</v>
      </c>
      <c r="G9" s="27">
        <v>0</v>
      </c>
      <c r="I9" s="27">
        <v>1440759628</v>
      </c>
      <c r="K9" s="15">
        <v>-7.0352612825428712E-3</v>
      </c>
      <c r="M9" s="27">
        <v>0</v>
      </c>
      <c r="O9" s="27">
        <v>4047848479</v>
      </c>
      <c r="Q9" s="27">
        <v>0</v>
      </c>
      <c r="S9" s="27">
        <v>4047848479</v>
      </c>
      <c r="U9" s="15">
        <v>-1.7712420011937888E-2</v>
      </c>
    </row>
    <row r="10" spans="1:21" x14ac:dyDescent="0.45">
      <c r="A10" s="32" t="s">
        <v>18</v>
      </c>
      <c r="C10" s="27">
        <v>0</v>
      </c>
      <c r="E10" s="27">
        <v>-1182919500</v>
      </c>
      <c r="G10" s="27">
        <v>0</v>
      </c>
      <c r="I10" s="27">
        <v>-1182919500</v>
      </c>
      <c r="K10" s="15">
        <v>5.7762222073555851E-3</v>
      </c>
      <c r="M10" s="27">
        <v>0</v>
      </c>
      <c r="O10" s="27">
        <v>-188869500</v>
      </c>
      <c r="Q10" s="27">
        <v>0</v>
      </c>
      <c r="S10" s="27">
        <v>-188869500</v>
      </c>
      <c r="U10" s="15">
        <v>8.2644790900650289E-4</v>
      </c>
    </row>
    <row r="11" spans="1:21" x14ac:dyDescent="0.45">
      <c r="A11" s="32" t="s">
        <v>19</v>
      </c>
      <c r="C11" s="27">
        <v>0</v>
      </c>
      <c r="E11" s="27">
        <v>-727214968</v>
      </c>
      <c r="G11" s="27">
        <v>0</v>
      </c>
      <c r="I11" s="27">
        <v>-727214968</v>
      </c>
      <c r="K11" s="15">
        <v>3.5510068501558908E-3</v>
      </c>
      <c r="M11" s="27">
        <v>0</v>
      </c>
      <c r="O11" s="27">
        <v>-727214968</v>
      </c>
      <c r="Q11" s="27">
        <v>0</v>
      </c>
      <c r="S11" s="27">
        <v>-727214968</v>
      </c>
      <c r="U11" s="15">
        <v>3.1821193453777921E-3</v>
      </c>
    </row>
    <row r="12" spans="1:21" x14ac:dyDescent="0.45">
      <c r="A12" s="32" t="s">
        <v>20</v>
      </c>
      <c r="C12" s="27">
        <v>0</v>
      </c>
      <c r="E12" s="27">
        <v>-475474294</v>
      </c>
      <c r="G12" s="27">
        <v>0</v>
      </c>
      <c r="I12" s="27">
        <v>-475474294</v>
      </c>
      <c r="K12" s="15">
        <v>2.3217515444030794E-3</v>
      </c>
      <c r="M12" s="27">
        <v>0</v>
      </c>
      <c r="O12" s="27">
        <v>-1035477352</v>
      </c>
      <c r="Q12" s="27">
        <v>0</v>
      </c>
      <c r="S12" s="27">
        <v>-1035477352</v>
      </c>
      <c r="U12" s="15">
        <v>4.5310020537142866E-3</v>
      </c>
    </row>
    <row r="13" spans="1:21" x14ac:dyDescent="0.45">
      <c r="A13" s="32" t="s">
        <v>21</v>
      </c>
      <c r="C13" s="27">
        <v>0</v>
      </c>
      <c r="E13" s="27">
        <v>351446888</v>
      </c>
      <c r="G13" s="27">
        <v>0</v>
      </c>
      <c r="I13" s="27">
        <v>351446888</v>
      </c>
      <c r="K13" s="15">
        <v>-1.7161229645564311E-3</v>
      </c>
      <c r="M13" s="27">
        <v>0</v>
      </c>
      <c r="O13" s="27">
        <v>-848320073</v>
      </c>
      <c r="Q13" s="27">
        <v>0</v>
      </c>
      <c r="S13" s="27">
        <v>-848320073</v>
      </c>
      <c r="U13" s="15">
        <v>3.7120464156419849E-3</v>
      </c>
    </row>
    <row r="14" spans="1:21" x14ac:dyDescent="0.45">
      <c r="A14" s="32" t="s">
        <v>22</v>
      </c>
      <c r="C14" s="27">
        <v>0</v>
      </c>
      <c r="E14" s="27">
        <v>-1353896100</v>
      </c>
      <c r="G14" s="27">
        <v>0</v>
      </c>
      <c r="I14" s="27">
        <v>-1353896100</v>
      </c>
      <c r="K14" s="15">
        <v>6.6111047448893338E-3</v>
      </c>
      <c r="M14" s="27">
        <v>0</v>
      </c>
      <c r="O14" s="27">
        <v>-2922507000</v>
      </c>
      <c r="Q14" s="27">
        <v>0</v>
      </c>
      <c r="S14" s="27">
        <v>-2922507000</v>
      </c>
      <c r="U14" s="15">
        <v>1.2788193960416413E-2</v>
      </c>
    </row>
    <row r="15" spans="1:21" x14ac:dyDescent="0.45">
      <c r="A15" s="32" t="s">
        <v>23</v>
      </c>
      <c r="C15" s="27">
        <v>0</v>
      </c>
      <c r="E15" s="27">
        <v>-2227432687</v>
      </c>
      <c r="G15" s="27">
        <v>0</v>
      </c>
      <c r="I15" s="27">
        <v>-2227432687</v>
      </c>
      <c r="K15" s="15">
        <v>1.0876603312430917E-2</v>
      </c>
      <c r="M15" s="27">
        <v>0</v>
      </c>
      <c r="O15" s="27">
        <v>-6230260251</v>
      </c>
      <c r="Q15" s="27">
        <v>0</v>
      </c>
      <c r="S15" s="27">
        <v>-6230260251</v>
      </c>
      <c r="U15" s="15">
        <v>2.7262133679632126E-2</v>
      </c>
    </row>
    <row r="16" spans="1:21" x14ac:dyDescent="0.45">
      <c r="A16" s="32" t="s">
        <v>24</v>
      </c>
      <c r="C16" s="27">
        <v>0</v>
      </c>
      <c r="E16" s="27">
        <v>-6122279290</v>
      </c>
      <c r="G16" s="27">
        <v>0</v>
      </c>
      <c r="I16" s="27">
        <v>-6122279290</v>
      </c>
      <c r="K16" s="15">
        <v>2.989522583280704E-2</v>
      </c>
      <c r="M16" s="27">
        <v>0</v>
      </c>
      <c r="O16" s="27">
        <v>-6122279290</v>
      </c>
      <c r="Q16" s="27">
        <v>0</v>
      </c>
      <c r="S16" s="27">
        <v>-6122279290</v>
      </c>
      <c r="U16" s="15">
        <v>2.6789634734958885E-2</v>
      </c>
    </row>
    <row r="17" spans="1:21" x14ac:dyDescent="0.45">
      <c r="A17" s="32" t="s">
        <v>25</v>
      </c>
      <c r="C17" s="27">
        <v>0</v>
      </c>
      <c r="E17" s="27">
        <v>-4538943242</v>
      </c>
      <c r="G17" s="27">
        <v>0</v>
      </c>
      <c r="I17" s="27">
        <v>-4538943242</v>
      </c>
      <c r="K17" s="15">
        <v>2.2163760722827681E-2</v>
      </c>
      <c r="M17" s="27">
        <v>0</v>
      </c>
      <c r="O17" s="27">
        <v>-3764859898</v>
      </c>
      <c r="Q17" s="27">
        <v>53217195</v>
      </c>
      <c r="S17" s="27">
        <v>-3711642703</v>
      </c>
      <c r="U17" s="15">
        <v>1.6241263681396913E-2</v>
      </c>
    </row>
    <row r="18" spans="1:21" x14ac:dyDescent="0.45">
      <c r="A18" s="32" t="s">
        <v>26</v>
      </c>
      <c r="C18" s="27">
        <v>0</v>
      </c>
      <c r="E18" s="27">
        <v>-13821573868</v>
      </c>
      <c r="G18" s="27">
        <v>0</v>
      </c>
      <c r="I18" s="27">
        <v>-13821573868</v>
      </c>
      <c r="K18" s="15">
        <v>6.7491052364042722E-2</v>
      </c>
      <c r="M18" s="27">
        <v>0</v>
      </c>
      <c r="O18" s="27">
        <v>-13082148106</v>
      </c>
      <c r="Q18" s="27">
        <v>2016914526</v>
      </c>
      <c r="S18" s="27">
        <v>-11065233580</v>
      </c>
      <c r="U18" s="15">
        <v>4.8418824399172652E-2</v>
      </c>
    </row>
    <row r="19" spans="1:21" x14ac:dyDescent="0.45">
      <c r="A19" s="32" t="s">
        <v>27</v>
      </c>
      <c r="C19" s="27">
        <v>0</v>
      </c>
      <c r="E19" s="27">
        <v>-1665297354</v>
      </c>
      <c r="G19" s="27">
        <v>0</v>
      </c>
      <c r="I19" s="27">
        <v>-1665297354</v>
      </c>
      <c r="K19" s="15">
        <v>8.1316839886613548E-3</v>
      </c>
      <c r="M19" s="27">
        <v>0</v>
      </c>
      <c r="O19" s="27">
        <v>-1665297354</v>
      </c>
      <c r="Q19" s="27">
        <v>0</v>
      </c>
      <c r="S19" s="27">
        <v>-1665297354</v>
      </c>
      <c r="U19" s="15">
        <v>7.2869442450335387E-3</v>
      </c>
    </row>
    <row r="20" spans="1:21" x14ac:dyDescent="0.45">
      <c r="A20" s="32" t="s">
        <v>187</v>
      </c>
      <c r="C20" s="27">
        <v>0</v>
      </c>
      <c r="E20" s="27">
        <v>-345794209</v>
      </c>
      <c r="G20" s="27">
        <v>0</v>
      </c>
      <c r="I20" s="27">
        <v>-345794209</v>
      </c>
      <c r="K20" s="15">
        <v>1.688520807375953E-3</v>
      </c>
      <c r="M20" s="27">
        <v>0</v>
      </c>
      <c r="O20" s="27">
        <v>-1523838888</v>
      </c>
      <c r="Q20" s="27">
        <v>0</v>
      </c>
      <c r="S20" s="27">
        <v>-1523838888</v>
      </c>
      <c r="U20" s="15">
        <v>6.66795571889794E-3</v>
      </c>
    </row>
    <row r="21" spans="1:21" ht="37.5" x14ac:dyDescent="0.45">
      <c r="A21" s="32" t="s">
        <v>28</v>
      </c>
      <c r="C21" s="27">
        <v>0</v>
      </c>
      <c r="E21" s="27">
        <v>336337553</v>
      </c>
      <c r="G21" s="27">
        <v>0</v>
      </c>
      <c r="I21" s="27">
        <v>336337553</v>
      </c>
      <c r="K21" s="15">
        <v>-1.6423437459660072E-3</v>
      </c>
      <c r="M21" s="27">
        <v>0</v>
      </c>
      <c r="O21" s="27">
        <v>-582344220</v>
      </c>
      <c r="Q21" s="27">
        <v>0</v>
      </c>
      <c r="S21" s="27">
        <v>-582344220</v>
      </c>
      <c r="U21" s="15">
        <v>2.5481994866350726E-3</v>
      </c>
    </row>
    <row r="22" spans="1:21" ht="37.5" x14ac:dyDescent="0.45">
      <c r="A22" s="32" t="s">
        <v>30</v>
      </c>
      <c r="C22" s="27">
        <v>0</v>
      </c>
      <c r="E22" s="27">
        <v>-8647345271</v>
      </c>
      <c r="G22" s="27">
        <v>0</v>
      </c>
      <c r="I22" s="27">
        <v>-8647345271</v>
      </c>
      <c r="K22" s="15">
        <v>4.2225179134354876E-2</v>
      </c>
      <c r="M22" s="27">
        <v>0</v>
      </c>
      <c r="O22" s="27">
        <v>-8647345271</v>
      </c>
      <c r="Q22" s="27">
        <v>0</v>
      </c>
      <c r="S22" s="27">
        <v>-8647345271</v>
      </c>
      <c r="U22" s="15">
        <v>3.7838721538815005E-2</v>
      </c>
    </row>
    <row r="23" spans="1:21" ht="37.5" x14ac:dyDescent="0.45">
      <c r="A23" s="32" t="s">
        <v>188</v>
      </c>
      <c r="C23" s="27">
        <v>0</v>
      </c>
      <c r="E23" s="27">
        <v>-8435905920</v>
      </c>
      <c r="G23" s="27">
        <v>0</v>
      </c>
      <c r="I23" s="27">
        <v>-8435905920</v>
      </c>
      <c r="K23" s="15">
        <v>4.1192716084455835E-2</v>
      </c>
      <c r="M23" s="27">
        <v>0</v>
      </c>
      <c r="O23" s="27">
        <v>-11680485120</v>
      </c>
      <c r="Q23" s="27">
        <v>0</v>
      </c>
      <c r="S23" s="27">
        <v>-11680485120</v>
      </c>
      <c r="U23" s="15">
        <v>5.1111018473631635E-2</v>
      </c>
    </row>
    <row r="24" spans="1:21" x14ac:dyDescent="0.45">
      <c r="A24" s="32" t="s">
        <v>189</v>
      </c>
      <c r="C24" s="27">
        <v>0</v>
      </c>
      <c r="E24" s="27">
        <v>-84353731</v>
      </c>
      <c r="G24" s="27">
        <v>0</v>
      </c>
      <c r="I24" s="27">
        <v>-84353731</v>
      </c>
      <c r="K24" s="15">
        <v>4.1190114312554597E-4</v>
      </c>
      <c r="M24" s="27">
        <v>0</v>
      </c>
      <c r="O24" s="27">
        <v>-213553749</v>
      </c>
      <c r="Q24" s="27">
        <v>0</v>
      </c>
      <c r="S24" s="27">
        <v>-213553749</v>
      </c>
      <c r="U24" s="15">
        <v>9.3446029836235893E-4</v>
      </c>
    </row>
    <row r="25" spans="1:21" x14ac:dyDescent="0.45">
      <c r="A25" s="32" t="s">
        <v>32</v>
      </c>
      <c r="C25" s="27">
        <v>2708964350</v>
      </c>
      <c r="E25" s="27">
        <v>-5635487075</v>
      </c>
      <c r="G25" s="27">
        <v>0</v>
      </c>
      <c r="I25" s="27">
        <v>-2926522725</v>
      </c>
      <c r="K25" s="15">
        <v>1.4290275504356622E-2</v>
      </c>
      <c r="M25" s="27">
        <v>2708964350</v>
      </c>
      <c r="O25" s="27">
        <v>-5294779340</v>
      </c>
      <c r="Q25" s="27">
        <v>0</v>
      </c>
      <c r="S25" s="27">
        <v>-2585814990</v>
      </c>
      <c r="U25" s="15">
        <v>1.1314909985800625E-2</v>
      </c>
    </row>
    <row r="26" spans="1:21" x14ac:dyDescent="0.45">
      <c r="A26" s="32" t="s">
        <v>33</v>
      </c>
      <c r="C26" s="27">
        <v>2645943400</v>
      </c>
      <c r="E26" s="27">
        <v>-5674746654</v>
      </c>
      <c r="G26" s="27">
        <v>0</v>
      </c>
      <c r="I26" s="27">
        <v>-3028803254</v>
      </c>
      <c r="K26" s="15">
        <v>1.4789713600516062E-2</v>
      </c>
      <c r="M26" s="27">
        <v>2645943400</v>
      </c>
      <c r="O26" s="27">
        <v>-5044219248</v>
      </c>
      <c r="Q26" s="27">
        <v>0</v>
      </c>
      <c r="S26" s="27">
        <v>-2398275848</v>
      </c>
      <c r="U26" s="15">
        <v>1.0494283406269395E-2</v>
      </c>
    </row>
    <row r="27" spans="1:21" x14ac:dyDescent="0.45">
      <c r="A27" s="32" t="s">
        <v>34</v>
      </c>
      <c r="C27" s="27">
        <v>0</v>
      </c>
      <c r="E27" s="27">
        <v>-4161520876</v>
      </c>
      <c r="G27" s="27">
        <v>0</v>
      </c>
      <c r="I27" s="27">
        <v>-4161520876</v>
      </c>
      <c r="K27" s="15">
        <v>2.0320798921925853E-2</v>
      </c>
      <c r="M27" s="27">
        <v>0</v>
      </c>
      <c r="O27" s="27">
        <v>-5276938079</v>
      </c>
      <c r="Q27" s="27">
        <v>0</v>
      </c>
      <c r="S27" s="27">
        <v>-5276938079</v>
      </c>
      <c r="U27" s="15">
        <v>2.3090623109323326E-2</v>
      </c>
    </row>
    <row r="28" spans="1:21" x14ac:dyDescent="0.45">
      <c r="A28" s="32" t="s">
        <v>36</v>
      </c>
      <c r="C28" s="27">
        <v>0</v>
      </c>
      <c r="E28" s="27">
        <v>2400294006</v>
      </c>
      <c r="G28" s="27">
        <v>0</v>
      </c>
      <c r="I28" s="27">
        <v>2400294006</v>
      </c>
      <c r="K28" s="15">
        <v>-1.1720688974727106E-2</v>
      </c>
      <c r="M28" s="27">
        <v>0</v>
      </c>
      <c r="O28" s="27">
        <v>-3421314590</v>
      </c>
      <c r="Q28" s="27">
        <v>0</v>
      </c>
      <c r="S28" s="27">
        <v>-3421314590</v>
      </c>
      <c r="U28" s="15">
        <v>1.4970857067758112E-2</v>
      </c>
    </row>
    <row r="29" spans="1:21" x14ac:dyDescent="0.45">
      <c r="A29" s="32" t="s">
        <v>37</v>
      </c>
      <c r="C29" s="27">
        <v>0</v>
      </c>
      <c r="E29" s="27">
        <v>293403798</v>
      </c>
      <c r="G29" s="27">
        <v>0</v>
      </c>
      <c r="I29" s="27">
        <v>293403798</v>
      </c>
      <c r="K29" s="15">
        <v>-1.4326972661538441E-3</v>
      </c>
      <c r="M29" s="27">
        <v>0</v>
      </c>
      <c r="O29" s="27">
        <v>-355830138</v>
      </c>
      <c r="Q29" s="27">
        <v>0</v>
      </c>
      <c r="S29" s="27">
        <v>-355830138</v>
      </c>
      <c r="U29" s="15">
        <v>1.5570278605682513E-3</v>
      </c>
    </row>
    <row r="30" spans="1:21" x14ac:dyDescent="0.45">
      <c r="A30" s="32" t="s">
        <v>38</v>
      </c>
      <c r="C30" s="27">
        <v>0</v>
      </c>
      <c r="E30" s="27">
        <v>-4833071100</v>
      </c>
      <c r="G30" s="27">
        <v>0</v>
      </c>
      <c r="I30" s="27">
        <v>-4833071100</v>
      </c>
      <c r="K30" s="15">
        <v>2.3599993590052822E-2</v>
      </c>
      <c r="M30" s="27">
        <v>0</v>
      </c>
      <c r="O30" s="27">
        <v>-4662492120</v>
      </c>
      <c r="Q30" s="27">
        <v>0</v>
      </c>
      <c r="S30" s="27">
        <v>-4662492120</v>
      </c>
      <c r="U30" s="15">
        <v>2.0401954065284743E-2</v>
      </c>
    </row>
    <row r="31" spans="1:21" x14ac:dyDescent="0.45">
      <c r="A31" s="32" t="s">
        <v>39</v>
      </c>
      <c r="C31" s="27">
        <v>0</v>
      </c>
      <c r="E31" s="27">
        <v>-730409580</v>
      </c>
      <c r="G31" s="27">
        <v>0</v>
      </c>
      <c r="I31" s="27">
        <v>-730409580</v>
      </c>
      <c r="K31" s="15">
        <v>3.56660621154801E-3</v>
      </c>
      <c r="M31" s="27">
        <v>0</v>
      </c>
      <c r="O31" s="27">
        <v>-2356159935</v>
      </c>
      <c r="Q31" s="27">
        <v>0</v>
      </c>
      <c r="S31" s="27">
        <v>-2356159935</v>
      </c>
      <c r="U31" s="15">
        <v>1.0309994210635639E-2</v>
      </c>
    </row>
    <row r="32" spans="1:21" x14ac:dyDescent="0.45">
      <c r="A32" s="32" t="s">
        <v>40</v>
      </c>
      <c r="C32" s="27">
        <v>0</v>
      </c>
      <c r="E32" s="27">
        <v>-608553742</v>
      </c>
      <c r="G32" s="27">
        <v>0</v>
      </c>
      <c r="I32" s="27">
        <v>-608553742</v>
      </c>
      <c r="K32" s="15">
        <v>2.9715814465056511E-3</v>
      </c>
      <c r="M32" s="27">
        <v>0</v>
      </c>
      <c r="O32" s="27">
        <v>-1460528981</v>
      </c>
      <c r="Q32" s="27">
        <v>0</v>
      </c>
      <c r="S32" s="27">
        <v>-1460528981</v>
      </c>
      <c r="U32" s="15">
        <v>6.3909266577761277E-3</v>
      </c>
    </row>
    <row r="33" spans="1:21" x14ac:dyDescent="0.45">
      <c r="A33" s="32" t="s">
        <v>41</v>
      </c>
      <c r="C33" s="27">
        <v>0</v>
      </c>
      <c r="E33" s="27">
        <v>-316900336</v>
      </c>
      <c r="G33" s="27">
        <v>0</v>
      </c>
      <c r="I33" s="27">
        <v>-316900336</v>
      </c>
      <c r="K33" s="15">
        <v>1.5474313833880047E-3</v>
      </c>
      <c r="M33" s="27">
        <v>0</v>
      </c>
      <c r="O33" s="27">
        <v>-511129575</v>
      </c>
      <c r="Q33" s="27">
        <v>0</v>
      </c>
      <c r="S33" s="27">
        <v>-511129575</v>
      </c>
      <c r="U33" s="15">
        <v>2.236581176368511E-3</v>
      </c>
    </row>
    <row r="34" spans="1:21" x14ac:dyDescent="0.45">
      <c r="A34" s="32" t="s">
        <v>42</v>
      </c>
      <c r="C34" s="27">
        <v>0</v>
      </c>
      <c r="E34" s="27">
        <v>-1061050831</v>
      </c>
      <c r="G34" s="27">
        <v>0</v>
      </c>
      <c r="I34" s="27">
        <v>-1061050831</v>
      </c>
      <c r="K34" s="15">
        <v>5.1811347882550745E-3</v>
      </c>
      <c r="M34" s="27">
        <v>0</v>
      </c>
      <c r="O34" s="27">
        <v>-685801147</v>
      </c>
      <c r="Q34" s="27">
        <v>0</v>
      </c>
      <c r="S34" s="27">
        <v>-685801147</v>
      </c>
      <c r="U34" s="15">
        <v>3.000902336970296E-3</v>
      </c>
    </row>
    <row r="35" spans="1:21" x14ac:dyDescent="0.45">
      <c r="A35" s="32" t="s">
        <v>43</v>
      </c>
      <c r="C35" s="27">
        <v>0</v>
      </c>
      <c r="E35" s="27">
        <v>-12292207347</v>
      </c>
      <c r="G35" s="27">
        <v>0</v>
      </c>
      <c r="I35" s="27">
        <v>-12292207347</v>
      </c>
      <c r="K35" s="15">
        <v>6.0023121653807285E-2</v>
      </c>
      <c r="M35" s="27">
        <v>15329484000</v>
      </c>
      <c r="O35" s="27">
        <v>-24330443467</v>
      </c>
      <c r="Q35" s="27">
        <v>0</v>
      </c>
      <c r="S35" s="27">
        <v>-9000959467</v>
      </c>
      <c r="U35" s="15">
        <v>3.9386052965430823E-2</v>
      </c>
    </row>
    <row r="36" spans="1:21" x14ac:dyDescent="0.45">
      <c r="A36" s="32" t="s">
        <v>44</v>
      </c>
      <c r="C36" s="27">
        <v>0</v>
      </c>
      <c r="E36" s="27">
        <v>-21908910023</v>
      </c>
      <c r="G36" s="27">
        <v>0</v>
      </c>
      <c r="I36" s="27">
        <v>-21908910023</v>
      </c>
      <c r="K36" s="15">
        <v>0.10698169453949147</v>
      </c>
      <c r="M36" s="27">
        <v>0</v>
      </c>
      <c r="O36" s="27">
        <v>-14152339393</v>
      </c>
      <c r="Q36" s="27">
        <v>0</v>
      </c>
      <c r="S36" s="27">
        <v>-14152339393</v>
      </c>
      <c r="U36" s="15">
        <v>6.1927263527966188E-2</v>
      </c>
    </row>
    <row r="37" spans="1:21" x14ac:dyDescent="0.45">
      <c r="A37" s="32" t="s">
        <v>45</v>
      </c>
      <c r="C37" s="27">
        <v>0</v>
      </c>
      <c r="E37" s="27">
        <v>-958224438</v>
      </c>
      <c r="G37" s="27">
        <v>0</v>
      </c>
      <c r="I37" s="27">
        <v>-958224438</v>
      </c>
      <c r="K37" s="15">
        <v>4.6790312260525128E-3</v>
      </c>
      <c r="M37" s="27">
        <v>0</v>
      </c>
      <c r="O37" s="27">
        <v>1024308882</v>
      </c>
      <c r="Q37" s="27">
        <v>0</v>
      </c>
      <c r="S37" s="27">
        <v>1024308882</v>
      </c>
      <c r="U37" s="15">
        <v>-4.4821314913508466E-3</v>
      </c>
    </row>
    <row r="38" spans="1:21" x14ac:dyDescent="0.45">
      <c r="A38" s="32" t="s">
        <v>46</v>
      </c>
      <c r="C38" s="27">
        <v>0</v>
      </c>
      <c r="E38" s="27">
        <v>-4952386004</v>
      </c>
      <c r="G38" s="27">
        <v>0</v>
      </c>
      <c r="I38" s="27">
        <v>-4952386004</v>
      </c>
      <c r="K38" s="15">
        <v>2.4182610917904208E-2</v>
      </c>
      <c r="M38" s="27">
        <v>0</v>
      </c>
      <c r="O38" s="27">
        <v>-4364916769</v>
      </c>
      <c r="Q38" s="27">
        <v>0</v>
      </c>
      <c r="S38" s="27">
        <v>-4364916769</v>
      </c>
      <c r="U38" s="15">
        <v>1.909983526576536E-2</v>
      </c>
    </row>
    <row r="39" spans="1:21" x14ac:dyDescent="0.45">
      <c r="A39" s="32" t="s">
        <v>47</v>
      </c>
      <c r="C39" s="27">
        <v>0</v>
      </c>
      <c r="E39" s="27">
        <v>-417960424</v>
      </c>
      <c r="G39" s="27">
        <v>0</v>
      </c>
      <c r="I39" s="27">
        <v>-417960424</v>
      </c>
      <c r="K39" s="15">
        <v>2.0409100390217224E-3</v>
      </c>
      <c r="M39" s="27">
        <v>0</v>
      </c>
      <c r="O39" s="27">
        <v>-3782169476</v>
      </c>
      <c r="Q39" s="27">
        <v>0</v>
      </c>
      <c r="S39" s="27">
        <v>-3782169476</v>
      </c>
      <c r="U39" s="15">
        <v>1.6549872027767431E-2</v>
      </c>
    </row>
    <row r="40" spans="1:21" x14ac:dyDescent="0.45">
      <c r="A40" s="32" t="s">
        <v>48</v>
      </c>
      <c r="C40" s="27">
        <v>0</v>
      </c>
      <c r="E40" s="27">
        <v>-4362385701</v>
      </c>
      <c r="G40" s="27">
        <v>0</v>
      </c>
      <c r="I40" s="27">
        <v>-4362385701</v>
      </c>
      <c r="K40" s="15">
        <v>2.1301626326361737E-2</v>
      </c>
      <c r="M40" s="27">
        <v>0</v>
      </c>
      <c r="O40" s="27">
        <v>-1803994087</v>
      </c>
      <c r="Q40" s="27">
        <v>0</v>
      </c>
      <c r="S40" s="27">
        <v>-1803994087</v>
      </c>
      <c r="U40" s="15">
        <v>7.8938480859071757E-3</v>
      </c>
    </row>
    <row r="41" spans="1:21" x14ac:dyDescent="0.45">
      <c r="A41" s="32" t="s">
        <v>49</v>
      </c>
      <c r="C41" s="27">
        <v>3493470000</v>
      </c>
      <c r="E41" s="27">
        <v>-7209291680</v>
      </c>
      <c r="G41" s="27">
        <v>0</v>
      </c>
      <c r="I41" s="27">
        <v>-3715821680</v>
      </c>
      <c r="K41" s="15">
        <v>1.8144439842769807E-2</v>
      </c>
      <c r="M41" s="27">
        <v>3493470000</v>
      </c>
      <c r="O41" s="27">
        <v>-7269484867</v>
      </c>
      <c r="Q41" s="27">
        <v>0</v>
      </c>
      <c r="S41" s="27">
        <v>-3776014867</v>
      </c>
      <c r="U41" s="15">
        <v>1.6522940925928317E-2</v>
      </c>
    </row>
    <row r="42" spans="1:21" ht="37.5" x14ac:dyDescent="0.45">
      <c r="A42" s="32" t="s">
        <v>50</v>
      </c>
      <c r="C42" s="27">
        <v>0</v>
      </c>
      <c r="E42" s="27">
        <v>694982602</v>
      </c>
      <c r="G42" s="27">
        <v>0</v>
      </c>
      <c r="I42" s="27">
        <v>694982602</v>
      </c>
      <c r="K42" s="15">
        <v>-3.3936154906552543E-3</v>
      </c>
      <c r="M42" s="27">
        <v>0</v>
      </c>
      <c r="O42" s="27">
        <v>662574087</v>
      </c>
      <c r="Q42" s="27">
        <v>0</v>
      </c>
      <c r="S42" s="27">
        <v>662574087</v>
      </c>
      <c r="U42" s="15">
        <v>-2.8992662593115494E-3</v>
      </c>
    </row>
    <row r="43" spans="1:21" ht="37.5" x14ac:dyDescent="0.45">
      <c r="A43" s="32" t="s">
        <v>51</v>
      </c>
      <c r="C43" s="27">
        <v>0</v>
      </c>
      <c r="E43" s="27">
        <v>-619638862</v>
      </c>
      <c r="G43" s="27">
        <v>0</v>
      </c>
      <c r="I43" s="27">
        <v>-619638862</v>
      </c>
      <c r="K43" s="15">
        <v>3.0257103338181025E-3</v>
      </c>
      <c r="M43" s="27">
        <v>0</v>
      </c>
      <c r="O43" s="27">
        <v>-1415731174</v>
      </c>
      <c r="Q43" s="27">
        <v>0</v>
      </c>
      <c r="S43" s="27">
        <v>-1415731174</v>
      </c>
      <c r="U43" s="15">
        <v>6.1949021333122687E-3</v>
      </c>
    </row>
    <row r="44" spans="1:21" ht="37.5" x14ac:dyDescent="0.45">
      <c r="A44" s="32" t="s">
        <v>190</v>
      </c>
      <c r="C44" s="27">
        <v>0</v>
      </c>
      <c r="E44" s="27">
        <v>-2782597853</v>
      </c>
      <c r="G44" s="27">
        <v>0</v>
      </c>
      <c r="I44" s="27">
        <v>-2782597853</v>
      </c>
      <c r="K44" s="15">
        <v>1.3587487155836532E-2</v>
      </c>
      <c r="M44" s="27">
        <v>0</v>
      </c>
      <c r="O44" s="27">
        <v>-13686383884</v>
      </c>
      <c r="Q44" s="27">
        <v>0</v>
      </c>
      <c r="S44" s="27">
        <v>-13686383884</v>
      </c>
      <c r="U44" s="15">
        <v>5.9888353295752352E-2</v>
      </c>
    </row>
    <row r="45" spans="1:21" x14ac:dyDescent="0.45">
      <c r="A45" s="32" t="s">
        <v>54</v>
      </c>
      <c r="C45" s="27">
        <v>0</v>
      </c>
      <c r="E45" s="27">
        <v>-4487221224</v>
      </c>
      <c r="G45" s="27">
        <v>0</v>
      </c>
      <c r="I45" s="27">
        <v>-4487221224</v>
      </c>
      <c r="K45" s="15">
        <v>2.1911200959478742E-2</v>
      </c>
      <c r="M45" s="27">
        <v>0</v>
      </c>
      <c r="O45" s="27">
        <v>-12604554000</v>
      </c>
      <c r="Q45" s="27">
        <v>0</v>
      </c>
      <c r="S45" s="27">
        <v>-12604554000</v>
      </c>
      <c r="U45" s="15">
        <v>5.5154523611591878E-2</v>
      </c>
    </row>
    <row r="46" spans="1:21" x14ac:dyDescent="0.45">
      <c r="A46" s="32" t="s">
        <v>55</v>
      </c>
      <c r="C46" s="27">
        <v>0</v>
      </c>
      <c r="E46" s="27">
        <v>-3276676459</v>
      </c>
      <c r="G46" s="27">
        <v>0</v>
      </c>
      <c r="I46" s="27">
        <v>-3276676459</v>
      </c>
      <c r="K46" s="15">
        <v>1.6000083969192377E-2</v>
      </c>
      <c r="M46" s="27">
        <v>0</v>
      </c>
      <c r="O46" s="27">
        <v>-4628223087</v>
      </c>
      <c r="Q46" s="27">
        <v>0</v>
      </c>
      <c r="S46" s="27">
        <v>-4628223087</v>
      </c>
      <c r="U46" s="15">
        <v>2.0252000945980012E-2</v>
      </c>
    </row>
    <row r="47" spans="1:21" x14ac:dyDescent="0.45">
      <c r="A47" s="32" t="s">
        <v>56</v>
      </c>
      <c r="C47" s="27">
        <v>0</v>
      </c>
      <c r="E47" s="27">
        <v>452985805</v>
      </c>
      <c r="G47" s="27">
        <v>0</v>
      </c>
      <c r="I47" s="27">
        <v>452985805</v>
      </c>
      <c r="K47" s="15">
        <v>-2.2119397528385042E-3</v>
      </c>
      <c r="M47" s="27">
        <v>0</v>
      </c>
      <c r="O47" s="27">
        <v>-1030661717</v>
      </c>
      <c r="Q47" s="27">
        <v>0</v>
      </c>
      <c r="S47" s="27">
        <v>-1030661717</v>
      </c>
      <c r="U47" s="15">
        <v>4.509929982912551E-3</v>
      </c>
    </row>
    <row r="48" spans="1:21" x14ac:dyDescent="0.45">
      <c r="A48" s="32" t="s">
        <v>58</v>
      </c>
      <c r="C48" s="27">
        <v>0</v>
      </c>
      <c r="E48" s="27">
        <v>-1249357189</v>
      </c>
      <c r="G48" s="27">
        <v>0</v>
      </c>
      <c r="I48" s="27">
        <v>-1249357189</v>
      </c>
      <c r="K48" s="15">
        <v>6.1006389192342757E-3</v>
      </c>
      <c r="M48" s="27">
        <v>0</v>
      </c>
      <c r="O48" s="27">
        <v>-28394481</v>
      </c>
      <c r="Q48" s="27">
        <v>0</v>
      </c>
      <c r="S48" s="27">
        <v>-28394481</v>
      </c>
      <c r="U48" s="15">
        <v>1.2424748013721047E-4</v>
      </c>
    </row>
    <row r="49" spans="1:21" x14ac:dyDescent="0.45">
      <c r="A49" s="32" t="s">
        <v>59</v>
      </c>
      <c r="C49" s="27">
        <v>0</v>
      </c>
      <c r="E49" s="27">
        <v>-7432247860</v>
      </c>
      <c r="G49" s="27">
        <v>0</v>
      </c>
      <c r="I49" s="27">
        <v>-7432247860</v>
      </c>
      <c r="K49" s="15">
        <v>3.6291831472473848E-2</v>
      </c>
      <c r="M49" s="27">
        <v>0</v>
      </c>
      <c r="O49" s="27">
        <v>-4394720474</v>
      </c>
      <c r="Q49" s="27">
        <v>0</v>
      </c>
      <c r="S49" s="27">
        <v>-4394720474</v>
      </c>
      <c r="U49" s="15">
        <v>1.9230249174193647E-2</v>
      </c>
    </row>
    <row r="50" spans="1:21" x14ac:dyDescent="0.45">
      <c r="A50" s="32" t="s">
        <v>60</v>
      </c>
      <c r="C50" s="27">
        <v>0</v>
      </c>
      <c r="E50" s="27">
        <v>-3032095693</v>
      </c>
      <c r="G50" s="27">
        <v>0</v>
      </c>
      <c r="I50" s="27">
        <v>-3032095693</v>
      </c>
      <c r="K50" s="15">
        <v>1.4805790653323259E-2</v>
      </c>
      <c r="M50" s="27">
        <v>0</v>
      </c>
      <c r="O50" s="27">
        <v>-3655923993</v>
      </c>
      <c r="Q50" s="27">
        <v>0</v>
      </c>
      <c r="S50" s="27">
        <v>-3655923993</v>
      </c>
      <c r="U50" s="15">
        <v>1.5997451888746222E-2</v>
      </c>
    </row>
    <row r="51" spans="1:21" x14ac:dyDescent="0.45">
      <c r="A51" s="32" t="s">
        <v>61</v>
      </c>
      <c r="C51" s="27">
        <v>0</v>
      </c>
      <c r="E51" s="27">
        <v>-2140507746</v>
      </c>
      <c r="G51" s="27">
        <v>0</v>
      </c>
      <c r="I51" s="27">
        <v>-2140507746</v>
      </c>
      <c r="K51" s="15">
        <v>1.0452146893733553E-2</v>
      </c>
      <c r="M51" s="27">
        <v>0</v>
      </c>
      <c r="O51" s="27">
        <v>-4457081628</v>
      </c>
      <c r="Q51" s="27">
        <v>0</v>
      </c>
      <c r="S51" s="27">
        <v>-4457081628</v>
      </c>
      <c r="U51" s="15">
        <v>1.9503126718352616E-2</v>
      </c>
    </row>
    <row r="52" spans="1:21" x14ac:dyDescent="0.45">
      <c r="A52" s="32" t="s">
        <v>62</v>
      </c>
      <c r="C52" s="27">
        <v>0</v>
      </c>
      <c r="E52" s="27">
        <v>-2260639643</v>
      </c>
      <c r="G52" s="27">
        <v>0</v>
      </c>
      <c r="I52" s="27">
        <v>-2260639643</v>
      </c>
      <c r="K52" s="15">
        <v>1.1038753616560554E-2</v>
      </c>
      <c r="M52" s="27">
        <v>0</v>
      </c>
      <c r="O52" s="27">
        <v>-4582377655</v>
      </c>
      <c r="Q52" s="27">
        <v>0</v>
      </c>
      <c r="S52" s="27">
        <v>-4582377655</v>
      </c>
      <c r="U52" s="15">
        <v>2.0051392264250564E-2</v>
      </c>
    </row>
    <row r="53" spans="1:21" x14ac:dyDescent="0.45">
      <c r="A53" s="32" t="s">
        <v>63</v>
      </c>
      <c r="C53" s="27">
        <v>0</v>
      </c>
      <c r="E53" s="27">
        <v>-9730404789</v>
      </c>
      <c r="G53" s="27">
        <v>0</v>
      </c>
      <c r="I53" s="27">
        <v>-9730404789</v>
      </c>
      <c r="K53" s="15">
        <v>4.7513782830345547E-2</v>
      </c>
      <c r="M53" s="27">
        <v>0</v>
      </c>
      <c r="O53" s="27">
        <v>-21977293575</v>
      </c>
      <c r="Q53" s="27">
        <v>0</v>
      </c>
      <c r="S53" s="27">
        <v>-21977293575</v>
      </c>
      <c r="U53" s="15">
        <v>9.6167397704133281E-2</v>
      </c>
    </row>
    <row r="54" spans="1:21" x14ac:dyDescent="0.45">
      <c r="A54" s="32" t="s">
        <v>64</v>
      </c>
      <c r="C54" s="27">
        <v>0</v>
      </c>
      <c r="E54" s="27">
        <v>881193406</v>
      </c>
      <c r="G54" s="27">
        <v>0</v>
      </c>
      <c r="I54" s="27">
        <v>881193406</v>
      </c>
      <c r="K54" s="15">
        <v>-4.302886984881479E-3</v>
      </c>
      <c r="M54" s="27">
        <v>0</v>
      </c>
      <c r="O54" s="27">
        <v>2436240593</v>
      </c>
      <c r="Q54" s="27">
        <v>0</v>
      </c>
      <c r="S54" s="27">
        <v>2436240593</v>
      </c>
      <c r="U54" s="15">
        <v>-1.0660408080296779E-2</v>
      </c>
    </row>
    <row r="55" spans="1:21" x14ac:dyDescent="0.45">
      <c r="A55" s="32" t="s">
        <v>65</v>
      </c>
      <c r="C55" s="27">
        <v>0</v>
      </c>
      <c r="E55" s="27">
        <v>-5925290511</v>
      </c>
      <c r="G55" s="27">
        <v>0</v>
      </c>
      <c r="I55" s="27">
        <v>-5925290511</v>
      </c>
      <c r="K55" s="15">
        <v>2.8933325247129264E-2</v>
      </c>
      <c r="M55" s="27">
        <v>0</v>
      </c>
      <c r="O55" s="27">
        <v>-4241484934</v>
      </c>
      <c r="Q55" s="27">
        <v>0</v>
      </c>
      <c r="S55" s="27">
        <v>-4241484934</v>
      </c>
      <c r="U55" s="15">
        <v>1.8559726979670538E-2</v>
      </c>
    </row>
    <row r="56" spans="1:21" x14ac:dyDescent="0.45">
      <c r="A56" s="32" t="s">
        <v>66</v>
      </c>
      <c r="C56" s="27">
        <v>0</v>
      </c>
      <c r="E56" s="27">
        <v>-4661520188</v>
      </c>
      <c r="G56" s="27">
        <v>0</v>
      </c>
      <c r="I56" s="27">
        <v>-4661520188</v>
      </c>
      <c r="K56" s="15">
        <v>2.2762306674259731E-2</v>
      </c>
      <c r="M56" s="27">
        <v>0</v>
      </c>
      <c r="O56" s="27">
        <v>1118764845</v>
      </c>
      <c r="Q56" s="27">
        <v>0</v>
      </c>
      <c r="S56" s="27">
        <v>1118764845</v>
      </c>
      <c r="U56" s="15">
        <v>-4.8954482688853109E-3</v>
      </c>
    </row>
    <row r="57" spans="1:21" x14ac:dyDescent="0.45">
      <c r="A57" s="32" t="s">
        <v>67</v>
      </c>
      <c r="C57" s="27">
        <v>2614452000</v>
      </c>
      <c r="E57" s="27">
        <v>-3818825586</v>
      </c>
      <c r="G57" s="27">
        <v>0</v>
      </c>
      <c r="I57" s="27">
        <v>-1204373586</v>
      </c>
      <c r="K57" s="15">
        <v>5.8809829860828923E-3</v>
      </c>
      <c r="M57" s="27">
        <v>2614452000</v>
      </c>
      <c r="O57" s="27">
        <v>-4121748586</v>
      </c>
      <c r="Q57" s="27">
        <v>0</v>
      </c>
      <c r="S57" s="27">
        <v>-1507296586</v>
      </c>
      <c r="U57" s="15">
        <v>6.5955705487245981E-3</v>
      </c>
    </row>
    <row r="58" spans="1:21" x14ac:dyDescent="0.45">
      <c r="A58" s="32" t="s">
        <v>68</v>
      </c>
      <c r="C58" s="27">
        <v>0</v>
      </c>
      <c r="E58" s="27">
        <v>-7660150941</v>
      </c>
      <c r="G58" s="27">
        <v>0</v>
      </c>
      <c r="I58" s="27">
        <v>-7660150941</v>
      </c>
      <c r="K58" s="15">
        <v>3.7404687281847988E-2</v>
      </c>
      <c r="M58" s="27">
        <v>0</v>
      </c>
      <c r="O58" s="27">
        <v>-11304300417</v>
      </c>
      <c r="Q58" s="27">
        <v>0</v>
      </c>
      <c r="S58" s="27">
        <v>-11304300417</v>
      </c>
      <c r="U58" s="15">
        <v>4.9464923888774992E-2</v>
      </c>
    </row>
    <row r="59" spans="1:21" x14ac:dyDescent="0.45">
      <c r="A59" s="32" t="s">
        <v>69</v>
      </c>
      <c r="C59" s="27">
        <v>0</v>
      </c>
      <c r="E59" s="27">
        <v>-425204</v>
      </c>
      <c r="G59" s="27">
        <v>0</v>
      </c>
      <c r="I59" s="27">
        <v>-425204</v>
      </c>
      <c r="K59" s="15">
        <v>2.0762805816088283E-6</v>
      </c>
      <c r="M59" s="27">
        <v>0</v>
      </c>
      <c r="O59" s="27">
        <v>-252240</v>
      </c>
      <c r="Q59" s="27">
        <v>0</v>
      </c>
      <c r="S59" s="27">
        <v>-252240</v>
      </c>
      <c r="U59" s="15">
        <v>1.1037421106520654E-6</v>
      </c>
    </row>
    <row r="60" spans="1:21" x14ac:dyDescent="0.45">
      <c r="A60" s="32" t="s">
        <v>70</v>
      </c>
      <c r="C60" s="27">
        <v>0</v>
      </c>
      <c r="E60" s="27">
        <v>-7339595631</v>
      </c>
      <c r="G60" s="27">
        <v>0</v>
      </c>
      <c r="I60" s="27">
        <v>-7339595631</v>
      </c>
      <c r="K60" s="15">
        <v>3.5839408579190921E-2</v>
      </c>
      <c r="M60" s="27">
        <v>0</v>
      </c>
      <c r="O60" s="27">
        <v>-4786692803</v>
      </c>
      <c r="Q60" s="27">
        <v>0</v>
      </c>
      <c r="S60" s="27">
        <v>-4786692803</v>
      </c>
      <c r="U60" s="15">
        <v>2.0945426646948428E-2</v>
      </c>
    </row>
    <row r="61" spans="1:21" x14ac:dyDescent="0.45">
      <c r="A61" s="32" t="s">
        <v>71</v>
      </c>
      <c r="C61" s="27">
        <v>0</v>
      </c>
      <c r="E61" s="27">
        <v>-1826566875</v>
      </c>
      <c r="G61" s="27">
        <v>0</v>
      </c>
      <c r="I61" s="27">
        <v>-1826566875</v>
      </c>
      <c r="K61" s="15">
        <v>8.9191666437108304E-3</v>
      </c>
      <c r="M61" s="27">
        <v>0</v>
      </c>
      <c r="O61" s="27">
        <v>-3653133750</v>
      </c>
      <c r="Q61" s="27">
        <v>0</v>
      </c>
      <c r="S61" s="27">
        <v>-3653133750</v>
      </c>
      <c r="U61" s="15">
        <v>1.5985242450520517E-2</v>
      </c>
    </row>
    <row r="62" spans="1:21" x14ac:dyDescent="0.45">
      <c r="A62" s="32" t="s">
        <v>72</v>
      </c>
      <c r="C62" s="27">
        <v>0</v>
      </c>
      <c r="E62" s="27">
        <v>-2968919974</v>
      </c>
      <c r="G62" s="27">
        <v>0</v>
      </c>
      <c r="I62" s="27">
        <v>-2968919974</v>
      </c>
      <c r="K62" s="15">
        <v>1.4497302213447633E-2</v>
      </c>
      <c r="M62" s="27">
        <v>0</v>
      </c>
      <c r="O62" s="27">
        <v>-6820903326</v>
      </c>
      <c r="Q62" s="27">
        <v>0</v>
      </c>
      <c r="S62" s="27">
        <v>-6820903326</v>
      </c>
      <c r="U62" s="15">
        <v>2.9846646977453747E-2</v>
      </c>
    </row>
    <row r="63" spans="1:21" x14ac:dyDescent="0.45">
      <c r="A63" s="32" t="s">
        <v>73</v>
      </c>
      <c r="C63" s="27">
        <v>0</v>
      </c>
      <c r="E63" s="27">
        <v>-823083963</v>
      </c>
      <c r="G63" s="27">
        <v>0</v>
      </c>
      <c r="I63" s="27">
        <v>-823083963</v>
      </c>
      <c r="K63" s="15">
        <v>4.0191372833052828E-3</v>
      </c>
      <c r="M63" s="27">
        <v>0</v>
      </c>
      <c r="O63" s="27">
        <v>-823083963</v>
      </c>
      <c r="Q63" s="27">
        <v>0</v>
      </c>
      <c r="S63" s="27">
        <v>-823083963</v>
      </c>
      <c r="U63" s="15">
        <v>3.6016192141035781E-3</v>
      </c>
    </row>
    <row r="64" spans="1:21" x14ac:dyDescent="0.45">
      <c r="A64" s="32" t="s">
        <v>74</v>
      </c>
      <c r="C64" s="27">
        <v>0</v>
      </c>
      <c r="E64" s="27">
        <v>-1159350065</v>
      </c>
      <c r="G64" s="27">
        <v>0</v>
      </c>
      <c r="I64" s="27">
        <v>-1159350065</v>
      </c>
      <c r="K64" s="15">
        <v>5.6611321324503833E-3</v>
      </c>
      <c r="M64" s="27">
        <v>0</v>
      </c>
      <c r="O64" s="27">
        <v>-1794107341</v>
      </c>
      <c r="Q64" s="27">
        <v>0</v>
      </c>
      <c r="S64" s="27">
        <v>-1794107341</v>
      </c>
      <c r="U64" s="15">
        <v>7.850586042228453E-3</v>
      </c>
    </row>
    <row r="65" spans="1:21" x14ac:dyDescent="0.45">
      <c r="A65" s="32" t="s">
        <v>75</v>
      </c>
      <c r="C65" s="27">
        <v>0</v>
      </c>
      <c r="E65" s="27">
        <v>-3448044337</v>
      </c>
      <c r="G65" s="27">
        <v>0</v>
      </c>
      <c r="I65" s="27">
        <v>-3448044337</v>
      </c>
      <c r="K65" s="15">
        <v>1.6836877125895773E-2</v>
      </c>
      <c r="M65" s="27">
        <v>0</v>
      </c>
      <c r="O65" s="27">
        <v>-3852911478</v>
      </c>
      <c r="Q65" s="27">
        <v>0</v>
      </c>
      <c r="S65" s="27">
        <v>-3852911478</v>
      </c>
      <c r="U65" s="15">
        <v>1.6859422164935335E-2</v>
      </c>
    </row>
    <row r="66" spans="1:21" x14ac:dyDescent="0.45">
      <c r="A66" s="32" t="s">
        <v>76</v>
      </c>
      <c r="C66" s="27">
        <v>0</v>
      </c>
      <c r="E66" s="27">
        <v>-125273362</v>
      </c>
      <c r="G66" s="27">
        <v>0</v>
      </c>
      <c r="I66" s="27">
        <v>-125273362</v>
      </c>
      <c r="K66" s="15">
        <v>6.1171261068440868E-4</v>
      </c>
      <c r="M66" s="27">
        <v>0</v>
      </c>
      <c r="O66" s="27">
        <v>-137800698</v>
      </c>
      <c r="Q66" s="27">
        <v>0</v>
      </c>
      <c r="S66" s="27">
        <v>-137800698</v>
      </c>
      <c r="U66" s="15">
        <v>6.0298300531179774E-4</v>
      </c>
    </row>
    <row r="67" spans="1:21" x14ac:dyDescent="0.45">
      <c r="A67" s="32" t="s">
        <v>191</v>
      </c>
      <c r="C67" s="27">
        <v>0</v>
      </c>
      <c r="E67" s="27">
        <v>-791093838</v>
      </c>
      <c r="G67" s="27">
        <v>0</v>
      </c>
      <c r="I67" s="27">
        <v>-791093838</v>
      </c>
      <c r="K67" s="15">
        <v>3.8629287919911388E-3</v>
      </c>
      <c r="M67" s="27">
        <v>0</v>
      </c>
      <c r="O67" s="27">
        <v>-718349577</v>
      </c>
      <c r="Q67" s="27">
        <v>0</v>
      </c>
      <c r="S67" s="27">
        <v>-718349577</v>
      </c>
      <c r="U67" s="15">
        <v>3.1433265077069395E-3</v>
      </c>
    </row>
    <row r="68" spans="1:21" x14ac:dyDescent="0.45">
      <c r="A68" s="32" t="s">
        <v>77</v>
      </c>
      <c r="C68" s="27">
        <v>0</v>
      </c>
      <c r="E68" s="27">
        <v>-3546278266</v>
      </c>
      <c r="G68" s="27">
        <v>0</v>
      </c>
      <c r="I68" s="27">
        <v>-3546278266</v>
      </c>
      <c r="K68" s="15">
        <v>1.7316555584324763E-2</v>
      </c>
      <c r="M68" s="27">
        <v>0</v>
      </c>
      <c r="O68" s="27">
        <v>-1716549587</v>
      </c>
      <c r="Q68" s="27">
        <v>0</v>
      </c>
      <c r="S68" s="27">
        <v>-1716549587</v>
      </c>
      <c r="U68" s="15">
        <v>7.5112117990576883E-3</v>
      </c>
    </row>
    <row r="69" spans="1:21" x14ac:dyDescent="0.45">
      <c r="A69" s="32" t="s">
        <v>78</v>
      </c>
      <c r="C69" s="27">
        <v>0</v>
      </c>
      <c r="E69" s="27">
        <v>6390604665</v>
      </c>
      <c r="G69" s="27">
        <v>0</v>
      </c>
      <c r="I69" s="27">
        <v>6390604665</v>
      </c>
      <c r="K69" s="15">
        <v>-3.1205464602116376E-2</v>
      </c>
      <c r="M69" s="27">
        <v>0</v>
      </c>
      <c r="O69" s="27">
        <v>24664236660</v>
      </c>
      <c r="Q69" s="27">
        <v>0</v>
      </c>
      <c r="S69" s="27">
        <v>24664236660</v>
      </c>
      <c r="U69" s="15">
        <v>-0.10792482012658758</v>
      </c>
    </row>
    <row r="70" spans="1:21" x14ac:dyDescent="0.45">
      <c r="A70" s="32" t="s">
        <v>192</v>
      </c>
      <c r="C70" s="27">
        <v>0</v>
      </c>
      <c r="E70" s="27">
        <v>-4723443608</v>
      </c>
      <c r="G70" s="27">
        <v>0</v>
      </c>
      <c r="I70" s="27">
        <v>-4723443608</v>
      </c>
      <c r="K70" s="15">
        <v>2.3064680110287634E-2</v>
      </c>
      <c r="M70" s="27">
        <v>0</v>
      </c>
      <c r="O70" s="27">
        <v>-6277070755</v>
      </c>
      <c r="Q70" s="27">
        <v>0</v>
      </c>
      <c r="S70" s="27">
        <v>-6277070755</v>
      </c>
      <c r="U70" s="15">
        <v>2.7466965286378268E-2</v>
      </c>
    </row>
    <row r="71" spans="1:21" x14ac:dyDescent="0.45">
      <c r="A71" s="32" t="s">
        <v>81</v>
      </c>
      <c r="C71" s="27">
        <v>0</v>
      </c>
      <c r="E71" s="27">
        <v>-9224539722</v>
      </c>
      <c r="G71" s="27">
        <v>0</v>
      </c>
      <c r="I71" s="27">
        <v>-9224539722</v>
      </c>
      <c r="K71" s="15">
        <v>4.5043632465987853E-2</v>
      </c>
      <c r="M71" s="27">
        <v>0</v>
      </c>
      <c r="O71" s="27">
        <v>-20614022440</v>
      </c>
      <c r="Q71" s="27">
        <v>0</v>
      </c>
      <c r="S71" s="27">
        <v>-20614022440</v>
      </c>
      <c r="U71" s="15">
        <v>9.0202048195982557E-2</v>
      </c>
    </row>
    <row r="72" spans="1:21" x14ac:dyDescent="0.45">
      <c r="A72" s="32" t="s">
        <v>82</v>
      </c>
      <c r="C72" s="27">
        <v>0</v>
      </c>
      <c r="E72" s="27">
        <v>-7029489919</v>
      </c>
      <c r="G72" s="27">
        <v>0</v>
      </c>
      <c r="I72" s="27">
        <v>-7029489919</v>
      </c>
      <c r="K72" s="15">
        <v>3.4325155495796643E-2</v>
      </c>
      <c r="M72" s="27">
        <v>0</v>
      </c>
      <c r="O72" s="27">
        <v>948834010</v>
      </c>
      <c r="Q72" s="27">
        <v>0</v>
      </c>
      <c r="S72" s="27">
        <v>948834010</v>
      </c>
      <c r="U72" s="15">
        <v>-4.1518714432915594E-3</v>
      </c>
    </row>
    <row r="73" spans="1:21" x14ac:dyDescent="0.45">
      <c r="A73" s="32" t="s">
        <v>85</v>
      </c>
      <c r="C73" s="27">
        <v>0</v>
      </c>
      <c r="E73" s="27">
        <v>-1238726759</v>
      </c>
      <c r="G73" s="27">
        <v>0</v>
      </c>
      <c r="I73" s="27">
        <v>-1238726759</v>
      </c>
      <c r="K73" s="15">
        <v>6.0487302932967207E-3</v>
      </c>
      <c r="M73" s="27">
        <v>0</v>
      </c>
      <c r="O73" s="27">
        <v>-2734547752</v>
      </c>
      <c r="Q73" s="27">
        <v>0</v>
      </c>
      <c r="S73" s="27">
        <v>-2734547752</v>
      </c>
      <c r="U73" s="15">
        <v>1.1965729097174679E-2</v>
      </c>
    </row>
    <row r="74" spans="1:21" x14ac:dyDescent="0.45">
      <c r="A74" s="32" t="s">
        <v>193</v>
      </c>
      <c r="C74" s="27">
        <v>0</v>
      </c>
      <c r="E74" s="27">
        <v>-1419865791</v>
      </c>
      <c r="G74" s="27">
        <v>0</v>
      </c>
      <c r="I74" s="27">
        <v>-1419865791</v>
      </c>
      <c r="K74" s="15">
        <v>6.933236212133374E-3</v>
      </c>
      <c r="M74" s="27">
        <v>0</v>
      </c>
      <c r="O74" s="27">
        <v>-2265024000</v>
      </c>
      <c r="Q74" s="27">
        <v>0</v>
      </c>
      <c r="S74" s="27">
        <v>-2265024000</v>
      </c>
      <c r="U74" s="15">
        <v>9.9112050841959395E-3</v>
      </c>
    </row>
    <row r="75" spans="1:21" x14ac:dyDescent="0.45">
      <c r="A75" s="32" t="s">
        <v>194</v>
      </c>
      <c r="L75" s="14"/>
      <c r="M75" s="27">
        <v>642400</v>
      </c>
      <c r="O75" s="27">
        <v>0</v>
      </c>
      <c r="Q75" s="27">
        <v>0</v>
      </c>
      <c r="S75" s="27">
        <v>642400</v>
      </c>
      <c r="U75" s="15">
        <v>-2.8109892637285398E-6</v>
      </c>
    </row>
    <row r="76" spans="1:21" x14ac:dyDescent="0.45">
      <c r="A76" s="16" t="s">
        <v>86</v>
      </c>
      <c r="C76" s="28">
        <f>SUM(C9:$C$75)</f>
        <v>11462829750</v>
      </c>
      <c r="E76" s="28">
        <f>SUM(E9:$E$75)</f>
        <v>-216251399752</v>
      </c>
      <c r="G76" s="28">
        <f>SUM(G9:$G$75)</f>
        <v>0</v>
      </c>
      <c r="I76" s="28">
        <f>SUM(I9:$I$75)</f>
        <v>-204788570002</v>
      </c>
      <c r="K76" s="17">
        <f>SUM(K9:$K$75)</f>
        <v>0.99998713848080634</v>
      </c>
      <c r="M76" s="28">
        <f>SUM(M9:$M$75)</f>
        <v>26792956150</v>
      </c>
      <c r="O76" s="28">
        <f>SUM(O9:$O$75)</f>
        <v>-257427864011</v>
      </c>
      <c r="Q76" s="28">
        <f>SUM(Q9:$Q$75)</f>
        <v>2070131721</v>
      </c>
      <c r="S76" s="28">
        <f>SUM(S9:$S$75)</f>
        <v>-228564776140</v>
      </c>
      <c r="U76" s="17">
        <f>SUM(U9:$U$75)</f>
        <v>1.0001449747759295</v>
      </c>
    </row>
    <row r="77" spans="1:21" x14ac:dyDescent="0.45">
      <c r="C77" s="29"/>
      <c r="E77" s="29"/>
      <c r="G77" s="29"/>
      <c r="I77" s="29"/>
      <c r="K77" s="18"/>
      <c r="M77" s="29"/>
      <c r="O77" s="29"/>
      <c r="Q77" s="29"/>
      <c r="S77" s="29"/>
      <c r="U77" s="18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G23" sqref="G23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7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6384" width="9.140625" style="3"/>
  </cols>
  <sheetData>
    <row r="1" spans="1:17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4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5" t="s">
        <v>195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6" t="s">
        <v>156</v>
      </c>
      <c r="D7" s="7"/>
      <c r="E7" s="7"/>
      <c r="F7" s="7"/>
      <c r="G7" s="7"/>
      <c r="H7" s="7"/>
      <c r="I7" s="7"/>
      <c r="J7" s="7"/>
      <c r="K7" s="7"/>
      <c r="M7" s="6" t="s">
        <v>7</v>
      </c>
      <c r="N7" s="7"/>
      <c r="O7" s="7"/>
      <c r="P7" s="7"/>
      <c r="Q7" s="7"/>
    </row>
    <row r="8" spans="1:17" ht="21" x14ac:dyDescent="0.45">
      <c r="C8" s="31" t="s">
        <v>196</v>
      </c>
      <c r="E8" s="31" t="s">
        <v>183</v>
      </c>
      <c r="G8" s="31" t="s">
        <v>184</v>
      </c>
      <c r="I8" s="31" t="s">
        <v>86</v>
      </c>
      <c r="K8" s="31" t="s">
        <v>196</v>
      </c>
      <c r="M8" s="31" t="s">
        <v>183</v>
      </c>
      <c r="O8" s="31" t="s">
        <v>184</v>
      </c>
      <c r="Q8" s="31" t="s">
        <v>86</v>
      </c>
    </row>
    <row r="9" spans="1:17" ht="18.75" x14ac:dyDescent="0.45">
      <c r="A9" s="16" t="s">
        <v>86</v>
      </c>
      <c r="C9" s="16">
        <f>SUM($C$8)</f>
        <v>0</v>
      </c>
      <c r="E9" s="16">
        <f>SUM($E$8)</f>
        <v>0</v>
      </c>
      <c r="G9" s="16">
        <f>SUM($G$8)</f>
        <v>0</v>
      </c>
      <c r="I9" s="16">
        <f>SUM($I$8)</f>
        <v>0</v>
      </c>
      <c r="K9" s="16">
        <f>SUM($K$8)</f>
        <v>0</v>
      </c>
      <c r="M9" s="16">
        <f>SUM($M$8)</f>
        <v>0</v>
      </c>
      <c r="O9" s="16">
        <f>SUM($O$8)</f>
        <v>0</v>
      </c>
      <c r="Q9" s="16">
        <f>SUM($Q$8)</f>
        <v>0</v>
      </c>
    </row>
    <row r="10" spans="1:17" ht="18.75" x14ac:dyDescent="0.45">
      <c r="C10" s="18"/>
      <c r="E10" s="18"/>
      <c r="G10" s="18"/>
      <c r="I10" s="18"/>
      <c r="K10" s="18"/>
      <c r="M10" s="18"/>
      <c r="O10" s="18"/>
      <c r="Q10" s="18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K10" sqref="K9:K10"/>
    </sheetView>
  </sheetViews>
  <sheetFormatPr defaultRowHeight="18" x14ac:dyDescent="0.45"/>
  <cols>
    <col min="1" max="1" width="25.57031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21" customWidth="1"/>
    <col min="6" max="6" width="1.42578125" style="3" customWidth="1"/>
    <col min="7" max="7" width="14.140625" style="3" customWidth="1"/>
    <col min="8" max="8" width="1.42578125" style="3" customWidth="1"/>
    <col min="9" max="9" width="17" style="21" customWidth="1"/>
    <col min="10" max="10" width="1.42578125" style="3" customWidth="1"/>
    <col min="11" max="11" width="14.140625" style="3" customWidth="1"/>
    <col min="12" max="16384" width="9.140625" style="3"/>
  </cols>
  <sheetData>
    <row r="1" spans="1:11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 x14ac:dyDescent="0.45">
      <c r="A2" s="4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21" x14ac:dyDescent="0.45">
      <c r="A5" s="5" t="s">
        <v>197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spans="1:11" ht="21" x14ac:dyDescent="0.45">
      <c r="A7" s="6" t="s">
        <v>198</v>
      </c>
      <c r="B7" s="7"/>
      <c r="C7" s="7"/>
      <c r="E7" s="6" t="s">
        <v>156</v>
      </c>
      <c r="F7" s="7"/>
      <c r="G7" s="7"/>
      <c r="I7" s="6" t="s">
        <v>7</v>
      </c>
      <c r="J7" s="7"/>
      <c r="K7" s="7"/>
    </row>
    <row r="8" spans="1:11" ht="42" x14ac:dyDescent="0.45">
      <c r="A8" s="31" t="s">
        <v>199</v>
      </c>
      <c r="C8" s="31" t="s">
        <v>113</v>
      </c>
      <c r="E8" s="35" t="s">
        <v>200</v>
      </c>
      <c r="G8" s="31" t="s">
        <v>201</v>
      </c>
      <c r="I8" s="35" t="s">
        <v>200</v>
      </c>
      <c r="K8" s="31" t="s">
        <v>201</v>
      </c>
    </row>
    <row r="9" spans="1:11" ht="18.75" x14ac:dyDescent="0.45">
      <c r="A9" s="32" t="s">
        <v>202</v>
      </c>
      <c r="C9" s="14" t="s">
        <v>126</v>
      </c>
      <c r="E9" s="27">
        <v>516886</v>
      </c>
      <c r="G9" s="45">
        <f>E9/E10</f>
        <v>1</v>
      </c>
      <c r="I9" s="27">
        <v>998454</v>
      </c>
      <c r="K9" s="45">
        <f>I9/I10</f>
        <v>1</v>
      </c>
    </row>
    <row r="10" spans="1:11" ht="18.75" x14ac:dyDescent="0.45">
      <c r="A10" s="16" t="s">
        <v>86</v>
      </c>
      <c r="E10" s="28">
        <f>SUM(E9:$E$9)</f>
        <v>516886</v>
      </c>
      <c r="G10" s="46">
        <f>SUM(G9:$G$9)</f>
        <v>1</v>
      </c>
      <c r="I10" s="28">
        <f>SUM(I9:$I$9)</f>
        <v>998454</v>
      </c>
      <c r="K10" s="46">
        <f>SUM(K9:$K$9)</f>
        <v>1</v>
      </c>
    </row>
    <row r="11" spans="1:11" ht="18.75" x14ac:dyDescent="0.45">
      <c r="E11" s="29"/>
      <c r="G11" s="18"/>
      <c r="I11" s="29"/>
      <c r="K11" s="18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2"/>
  <sheetViews>
    <sheetView rightToLeft="1" workbookViewId="0">
      <selection activeCell="G10" sqref="G10"/>
    </sheetView>
  </sheetViews>
  <sheetFormatPr defaultRowHeight="18" x14ac:dyDescent="0.45"/>
  <cols>
    <col min="1" max="1" width="25.5703125" style="3" customWidth="1"/>
    <col min="2" max="2" width="1.42578125" style="3" customWidth="1"/>
    <col min="3" max="3" width="18.42578125" style="3" customWidth="1"/>
    <col min="4" max="4" width="1.42578125" style="3" customWidth="1"/>
    <col min="5" max="5" width="18.42578125" style="3" customWidth="1"/>
    <col min="6" max="16384" width="9.140625" style="3"/>
  </cols>
  <sheetData>
    <row r="1" spans="1:5" ht="20.100000000000001" customHeight="1" x14ac:dyDescent="0.45">
      <c r="A1" s="4" t="s">
        <v>0</v>
      </c>
      <c r="B1" s="2"/>
      <c r="C1" s="2"/>
      <c r="D1" s="2"/>
      <c r="E1" s="2"/>
    </row>
    <row r="2" spans="1:5" ht="20.100000000000001" customHeight="1" x14ac:dyDescent="0.45">
      <c r="A2" s="4" t="s">
        <v>140</v>
      </c>
      <c r="B2" s="2"/>
      <c r="C2" s="2"/>
      <c r="D2" s="2"/>
      <c r="E2" s="2"/>
    </row>
    <row r="3" spans="1:5" ht="20.100000000000001" customHeight="1" x14ac:dyDescent="0.45">
      <c r="A3" s="4" t="s">
        <v>2</v>
      </c>
      <c r="B3" s="2"/>
      <c r="C3" s="2"/>
      <c r="D3" s="2"/>
      <c r="E3" s="2"/>
    </row>
    <row r="5" spans="1:5" ht="21" x14ac:dyDescent="0.45">
      <c r="A5" s="5" t="s">
        <v>203</v>
      </c>
      <c r="B5" s="2"/>
      <c r="C5" s="2"/>
      <c r="D5" s="2"/>
      <c r="E5" s="2"/>
    </row>
    <row r="7" spans="1:5" ht="21" x14ac:dyDescent="0.45">
      <c r="C7" s="30" t="s">
        <v>156</v>
      </c>
      <c r="E7" s="30" t="s">
        <v>7</v>
      </c>
    </row>
    <row r="8" spans="1:5" ht="21" x14ac:dyDescent="0.45">
      <c r="A8" s="31" t="s">
        <v>152</v>
      </c>
      <c r="C8" s="31" t="s">
        <v>117</v>
      </c>
      <c r="E8" s="31" t="s">
        <v>117</v>
      </c>
    </row>
    <row r="9" spans="1:5" ht="18.75" x14ac:dyDescent="0.45">
      <c r="A9" s="32" t="s">
        <v>204</v>
      </c>
      <c r="C9" s="13">
        <v>-3150812</v>
      </c>
    </row>
    <row r="10" spans="1:5" ht="18.75" x14ac:dyDescent="0.45">
      <c r="A10" s="32" t="s">
        <v>205</v>
      </c>
      <c r="D10" s="14"/>
      <c r="E10" s="13">
        <v>32132870</v>
      </c>
    </row>
    <row r="11" spans="1:5" ht="18.75" x14ac:dyDescent="0.45">
      <c r="A11" s="16" t="s">
        <v>86</v>
      </c>
      <c r="C11" s="16">
        <f>SUM(C9:$C$10)</f>
        <v>-3150812</v>
      </c>
      <c r="E11" s="16">
        <f>SUM(E9:$E$10)</f>
        <v>32132870</v>
      </c>
    </row>
    <row r="12" spans="1:5" ht="18.75" x14ac:dyDescent="0.45">
      <c r="C12" s="18"/>
      <c r="E12" s="1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1"/>
  <sheetViews>
    <sheetView rightToLeft="1" topLeftCell="A59" workbookViewId="0">
      <selection activeCell="W81" sqref="W81"/>
    </sheetView>
  </sheetViews>
  <sheetFormatPr defaultRowHeight="18" x14ac:dyDescent="0.45"/>
  <cols>
    <col min="1" max="1" width="18.42578125" style="3" bestFit="1" customWidth="1"/>
    <col min="2" max="2" width="1.42578125" style="3" customWidth="1"/>
    <col min="3" max="3" width="12.7109375" style="21" customWidth="1"/>
    <col min="4" max="4" width="1.42578125" style="21" customWidth="1"/>
    <col min="5" max="5" width="18.5703125" style="21" bestFit="1" customWidth="1"/>
    <col min="6" max="6" width="1.42578125" style="21" customWidth="1"/>
    <col min="7" max="7" width="18.42578125" style="21" bestFit="1" customWidth="1"/>
    <col min="8" max="8" width="1.42578125" style="21" customWidth="1"/>
    <col min="9" max="9" width="11.7109375" style="21" bestFit="1" customWidth="1"/>
    <col min="10" max="10" width="16.7109375" style="21" bestFit="1" customWidth="1"/>
    <col min="11" max="11" width="1.42578125" style="21" customWidth="1"/>
    <col min="12" max="12" width="4.5703125" style="21" bestFit="1" customWidth="1"/>
    <col min="13" max="13" width="8.85546875" style="21" bestFit="1" customWidth="1"/>
    <col min="14" max="14" width="1.42578125" style="21" customWidth="1"/>
    <col min="15" max="15" width="12.7109375" style="21" customWidth="1"/>
    <col min="16" max="16" width="1.42578125" style="21" customWidth="1"/>
    <col min="17" max="17" width="13.7109375" style="21" bestFit="1" customWidth="1"/>
    <col min="18" max="18" width="1.42578125" style="21" customWidth="1"/>
    <col min="19" max="19" width="18.5703125" style="21" bestFit="1" customWidth="1"/>
    <col min="20" max="20" width="1.42578125" style="21" customWidth="1"/>
    <col min="21" max="21" width="18.5703125" style="21" bestFit="1" customWidth="1"/>
    <col min="22" max="22" width="1.42578125" style="3" customWidth="1"/>
    <col min="23" max="23" width="15.42578125" style="3" bestFit="1" customWidth="1"/>
    <col min="24" max="16384" width="9.140625" style="3"/>
  </cols>
  <sheetData>
    <row r="1" spans="1:23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5" spans="1:23" ht="21" x14ac:dyDescent="0.45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1" x14ac:dyDescent="0.45">
      <c r="A6" s="5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8" spans="1:23" ht="21" x14ac:dyDescent="0.45">
      <c r="C8" s="19" t="s">
        <v>5</v>
      </c>
      <c r="D8" s="20"/>
      <c r="E8" s="20"/>
      <c r="F8" s="20"/>
      <c r="G8" s="20"/>
      <c r="I8" s="19" t="s">
        <v>6</v>
      </c>
      <c r="J8" s="20"/>
      <c r="K8" s="20"/>
      <c r="L8" s="20"/>
      <c r="M8" s="20"/>
      <c r="O8" s="6" t="s">
        <v>7</v>
      </c>
      <c r="P8" s="7"/>
      <c r="Q8" s="7"/>
      <c r="R8" s="7"/>
      <c r="S8" s="7"/>
      <c r="T8" s="7"/>
      <c r="U8" s="7"/>
      <c r="V8" s="7"/>
      <c r="W8" s="7"/>
    </row>
    <row r="9" spans="1:23" ht="18.75" x14ac:dyDescent="0.45">
      <c r="A9" s="8" t="s">
        <v>8</v>
      </c>
      <c r="C9" s="22" t="s">
        <v>9</v>
      </c>
      <c r="E9" s="22" t="s">
        <v>10</v>
      </c>
      <c r="G9" s="22" t="s">
        <v>11</v>
      </c>
      <c r="I9" s="22" t="s">
        <v>12</v>
      </c>
      <c r="J9" s="23"/>
      <c r="L9" s="22" t="s">
        <v>13</v>
      </c>
      <c r="M9" s="23"/>
      <c r="O9" s="22" t="s">
        <v>9</v>
      </c>
      <c r="Q9" s="24" t="s">
        <v>14</v>
      </c>
      <c r="S9" s="22" t="s">
        <v>10</v>
      </c>
      <c r="U9" s="22" t="s">
        <v>11</v>
      </c>
      <c r="W9" s="9" t="s">
        <v>15</v>
      </c>
    </row>
    <row r="10" spans="1:23" ht="18.75" x14ac:dyDescent="0.45">
      <c r="A10" s="10"/>
      <c r="C10" s="25"/>
      <c r="E10" s="25"/>
      <c r="G10" s="25"/>
      <c r="I10" s="26" t="s">
        <v>9</v>
      </c>
      <c r="J10" s="26" t="s">
        <v>10</v>
      </c>
      <c r="L10" s="26" t="s">
        <v>9</v>
      </c>
      <c r="M10" s="26" t="s">
        <v>16</v>
      </c>
      <c r="O10" s="25"/>
      <c r="Q10" s="25"/>
      <c r="S10" s="25"/>
      <c r="U10" s="25"/>
      <c r="W10" s="10"/>
    </row>
    <row r="11" spans="1:23" ht="37.5" x14ac:dyDescent="0.45">
      <c r="A11" s="12" t="s">
        <v>17</v>
      </c>
      <c r="C11" s="27">
        <v>3450913</v>
      </c>
      <c r="E11" s="27">
        <v>27614395381</v>
      </c>
      <c r="G11" s="27">
        <v>30221648396</v>
      </c>
      <c r="N11" s="27"/>
      <c r="O11" s="27">
        <v>3450913</v>
      </c>
      <c r="Q11" s="27">
        <v>9230</v>
      </c>
      <c r="S11" s="27">
        <v>27614395381</v>
      </c>
      <c r="U11" s="27">
        <v>31662408024</v>
      </c>
      <c r="W11" s="15">
        <v>1.0811936544756432E-2</v>
      </c>
    </row>
    <row r="12" spans="1:23" ht="18.75" x14ac:dyDescent="0.45">
      <c r="A12" s="12" t="s">
        <v>18</v>
      </c>
      <c r="C12" s="27">
        <v>10000000</v>
      </c>
      <c r="E12" s="27">
        <v>24929695866</v>
      </c>
      <c r="G12" s="27">
        <v>29920905000</v>
      </c>
      <c r="N12" s="27"/>
      <c r="O12" s="27">
        <v>10000000</v>
      </c>
      <c r="Q12" s="27">
        <v>2891</v>
      </c>
      <c r="S12" s="27">
        <v>24929695866</v>
      </c>
      <c r="U12" s="27">
        <v>28737985500</v>
      </c>
      <c r="W12" s="15">
        <v>9.8133179072991163E-3</v>
      </c>
    </row>
    <row r="13" spans="1:23" ht="18.75" x14ac:dyDescent="0.45">
      <c r="A13" s="12" t="s">
        <v>19</v>
      </c>
      <c r="H13" s="27"/>
      <c r="I13" s="27">
        <v>1298861</v>
      </c>
      <c r="J13" s="27">
        <v>32398701989</v>
      </c>
      <c r="L13" s="27">
        <v>0</v>
      </c>
      <c r="M13" s="27">
        <v>0</v>
      </c>
      <c r="O13" s="27">
        <v>1298861</v>
      </c>
      <c r="Q13" s="27">
        <v>24530</v>
      </c>
      <c r="S13" s="27">
        <v>32398701989</v>
      </c>
      <c r="U13" s="27">
        <v>31671487021</v>
      </c>
      <c r="W13" s="15">
        <v>1.0815036799777454E-2</v>
      </c>
    </row>
    <row r="14" spans="1:23" ht="37.5" x14ac:dyDescent="0.45">
      <c r="A14" s="12" t="s">
        <v>20</v>
      </c>
      <c r="C14" s="27">
        <v>1062934</v>
      </c>
      <c r="E14" s="27">
        <v>9016822996</v>
      </c>
      <c r="G14" s="27">
        <v>7322304131</v>
      </c>
      <c r="N14" s="27"/>
      <c r="O14" s="27">
        <v>1062934</v>
      </c>
      <c r="Q14" s="27">
        <v>6480</v>
      </c>
      <c r="S14" s="27">
        <v>9016822996</v>
      </c>
      <c r="U14" s="27">
        <v>6846829837</v>
      </c>
      <c r="W14" s="15">
        <v>2.3380246276365471E-3</v>
      </c>
    </row>
    <row r="15" spans="1:23" ht="18.75" x14ac:dyDescent="0.45">
      <c r="A15" s="12" t="s">
        <v>21</v>
      </c>
      <c r="C15" s="27">
        <v>4063799</v>
      </c>
      <c r="E15" s="27">
        <v>8245733020</v>
      </c>
      <c r="G15" s="27">
        <v>8176189657</v>
      </c>
      <c r="N15" s="27"/>
      <c r="O15" s="27">
        <v>4063799</v>
      </c>
      <c r="Q15" s="27">
        <v>2111</v>
      </c>
      <c r="S15" s="27">
        <v>8245733020</v>
      </c>
      <c r="U15" s="27">
        <v>8527636545</v>
      </c>
      <c r="W15" s="15">
        <v>2.9119789351270595E-3</v>
      </c>
    </row>
    <row r="16" spans="1:23" ht="18.75" x14ac:dyDescent="0.45">
      <c r="A16" s="12" t="s">
        <v>22</v>
      </c>
      <c r="C16" s="27">
        <v>6000000</v>
      </c>
      <c r="E16" s="27">
        <v>19876394056</v>
      </c>
      <c r="G16" s="27">
        <v>17690113800</v>
      </c>
      <c r="N16" s="27"/>
      <c r="O16" s="27">
        <v>6000000</v>
      </c>
      <c r="Q16" s="27">
        <v>2739</v>
      </c>
      <c r="S16" s="27">
        <v>19876394056</v>
      </c>
      <c r="U16" s="27">
        <v>16336217700</v>
      </c>
      <c r="W16" s="15">
        <v>5.578418072935098E-3</v>
      </c>
    </row>
    <row r="17" spans="1:23" ht="18.75" x14ac:dyDescent="0.45">
      <c r="A17" s="12" t="s">
        <v>23</v>
      </c>
      <c r="C17" s="27">
        <v>6590486</v>
      </c>
      <c r="E17" s="27">
        <v>27417545391</v>
      </c>
      <c r="G17" s="27">
        <v>16004758982</v>
      </c>
      <c r="N17" s="27"/>
      <c r="O17" s="27">
        <v>6590486</v>
      </c>
      <c r="Q17" s="27">
        <v>2103</v>
      </c>
      <c r="S17" s="27">
        <v>27417545391</v>
      </c>
      <c r="U17" s="27">
        <v>13777326295</v>
      </c>
      <c r="W17" s="15">
        <v>4.7046193563368074E-3</v>
      </c>
    </row>
    <row r="18" spans="1:23" ht="18.75" x14ac:dyDescent="0.45">
      <c r="A18" s="12" t="s">
        <v>24</v>
      </c>
      <c r="H18" s="27"/>
      <c r="I18" s="27">
        <v>15500000</v>
      </c>
      <c r="J18" s="27">
        <v>59802967390</v>
      </c>
      <c r="L18" s="27">
        <v>0</v>
      </c>
      <c r="M18" s="27">
        <v>0</v>
      </c>
      <c r="O18" s="27">
        <v>15500000</v>
      </c>
      <c r="Q18" s="27">
        <v>3484</v>
      </c>
      <c r="S18" s="27">
        <v>59802967390</v>
      </c>
      <c r="U18" s="27">
        <v>53680688100</v>
      </c>
      <c r="W18" s="15">
        <v>1.8330639696643614E-2</v>
      </c>
    </row>
    <row r="19" spans="1:23" ht="18.75" x14ac:dyDescent="0.45">
      <c r="A19" s="12" t="s">
        <v>25</v>
      </c>
      <c r="C19" s="27">
        <v>35396214</v>
      </c>
      <c r="E19" s="27">
        <v>14070162431</v>
      </c>
      <c r="G19" s="27">
        <v>120581073567</v>
      </c>
      <c r="N19" s="27"/>
      <c r="O19" s="27">
        <v>35396214</v>
      </c>
      <c r="Q19" s="27">
        <v>3298</v>
      </c>
      <c r="S19" s="27">
        <v>14070162431</v>
      </c>
      <c r="U19" s="27">
        <v>116042130325</v>
      </c>
      <c r="W19" s="15">
        <v>3.9625544230282264E-2</v>
      </c>
    </row>
    <row r="20" spans="1:23" ht="18.75" x14ac:dyDescent="0.45">
      <c r="A20" s="12" t="s">
        <v>26</v>
      </c>
      <c r="C20" s="27">
        <v>57219360</v>
      </c>
      <c r="E20" s="27">
        <v>22938350903</v>
      </c>
      <c r="G20" s="27">
        <v>136452492634</v>
      </c>
      <c r="N20" s="27"/>
      <c r="O20" s="27">
        <v>57219360</v>
      </c>
      <c r="Q20" s="27">
        <v>2156</v>
      </c>
      <c r="S20" s="27">
        <v>22938350903</v>
      </c>
      <c r="U20" s="27">
        <v>122630918766</v>
      </c>
      <c r="W20" s="15">
        <v>4.1875454043740511E-2</v>
      </c>
    </row>
    <row r="21" spans="1:23" ht="18.75" x14ac:dyDescent="0.45">
      <c r="A21" s="12" t="s">
        <v>27</v>
      </c>
      <c r="H21" s="27"/>
      <c r="I21" s="27">
        <v>4396570</v>
      </c>
      <c r="J21" s="27">
        <v>29985556801</v>
      </c>
      <c r="L21" s="27">
        <v>0</v>
      </c>
      <c r="M21" s="27">
        <v>0</v>
      </c>
      <c r="O21" s="27">
        <v>4396570</v>
      </c>
      <c r="Q21" s="27">
        <v>6480</v>
      </c>
      <c r="S21" s="27">
        <v>29985556801</v>
      </c>
      <c r="U21" s="27">
        <v>28320259447</v>
      </c>
      <c r="W21" s="15">
        <v>9.6706746953645062E-3</v>
      </c>
    </row>
    <row r="22" spans="1:23" ht="37.5" x14ac:dyDescent="0.45">
      <c r="A22" s="12" t="s">
        <v>28</v>
      </c>
      <c r="C22" s="27">
        <v>2602698</v>
      </c>
      <c r="E22" s="27">
        <v>37217265388</v>
      </c>
      <c r="G22" s="27">
        <v>36298583615</v>
      </c>
      <c r="N22" s="27"/>
      <c r="O22" s="27">
        <v>2602698</v>
      </c>
      <c r="Q22" s="27">
        <v>14160</v>
      </c>
      <c r="S22" s="27">
        <v>37217265388</v>
      </c>
      <c r="U22" s="27">
        <v>36634921168</v>
      </c>
      <c r="W22" s="15">
        <v>1.2509927946425676E-2</v>
      </c>
    </row>
    <row r="23" spans="1:23" ht="18.75" x14ac:dyDescent="0.45">
      <c r="A23" s="12" t="s">
        <v>29</v>
      </c>
      <c r="C23" s="27">
        <v>5896000</v>
      </c>
      <c r="E23" s="27">
        <v>19608409112</v>
      </c>
      <c r="G23" s="27">
        <v>13866933881</v>
      </c>
      <c r="N23" s="27"/>
      <c r="O23" s="27">
        <v>5896000</v>
      </c>
      <c r="Q23" s="27">
        <v>2307</v>
      </c>
      <c r="S23" s="27">
        <v>19608409112</v>
      </c>
      <c r="U23" s="27">
        <v>13521139672</v>
      </c>
      <c r="W23" s="15">
        <v>4.6171379016921735E-3</v>
      </c>
    </row>
    <row r="24" spans="1:23" ht="37.5" x14ac:dyDescent="0.45">
      <c r="A24" s="12" t="s">
        <v>30</v>
      </c>
      <c r="H24" s="27"/>
      <c r="I24" s="27">
        <v>4075653</v>
      </c>
      <c r="J24" s="27">
        <v>51592215636</v>
      </c>
      <c r="L24" s="27">
        <v>0</v>
      </c>
      <c r="M24" s="27">
        <v>0</v>
      </c>
      <c r="O24" s="27">
        <v>4075653</v>
      </c>
      <c r="Q24" s="27">
        <v>10600</v>
      </c>
      <c r="S24" s="27">
        <v>51592215636</v>
      </c>
      <c r="U24" s="27">
        <v>42944870365</v>
      </c>
      <c r="W24" s="15">
        <v>1.4664620990204538E-2</v>
      </c>
    </row>
    <row r="25" spans="1:23" ht="37.5" x14ac:dyDescent="0.45">
      <c r="A25" s="12" t="s">
        <v>31</v>
      </c>
      <c r="C25" s="27">
        <v>20400000</v>
      </c>
      <c r="E25" s="27">
        <v>47338579527</v>
      </c>
      <c r="G25" s="27">
        <v>45322715700</v>
      </c>
      <c r="N25" s="27"/>
      <c r="O25" s="27">
        <v>20400000</v>
      </c>
      <c r="Q25" s="27">
        <v>1819</v>
      </c>
      <c r="S25" s="27">
        <v>47338579527</v>
      </c>
      <c r="U25" s="27">
        <v>36886809780</v>
      </c>
      <c r="W25" s="15">
        <v>1.2595941735624099E-2</v>
      </c>
    </row>
    <row r="26" spans="1:23" ht="18.75" x14ac:dyDescent="0.45">
      <c r="A26" s="12" t="s">
        <v>32</v>
      </c>
      <c r="C26" s="27">
        <v>901966</v>
      </c>
      <c r="E26" s="27">
        <v>26788017849</v>
      </c>
      <c r="G26" s="27">
        <v>26862115097</v>
      </c>
      <c r="I26" s="27">
        <v>16327</v>
      </c>
      <c r="J26" s="27">
        <v>434807865</v>
      </c>
      <c r="L26" s="27">
        <v>0</v>
      </c>
      <c r="M26" s="27">
        <v>0</v>
      </c>
      <c r="O26" s="27">
        <v>918293</v>
      </c>
      <c r="Q26" s="27">
        <v>23730</v>
      </c>
      <c r="S26" s="27">
        <v>27222825714</v>
      </c>
      <c r="U26" s="27">
        <v>21661435887</v>
      </c>
      <c r="W26" s="15">
        <v>7.3968496047751445E-3</v>
      </c>
    </row>
    <row r="27" spans="1:23" ht="18.75" x14ac:dyDescent="0.45">
      <c r="A27" s="12" t="s">
        <v>33</v>
      </c>
      <c r="C27" s="27">
        <v>906145</v>
      </c>
      <c r="E27" s="27">
        <v>41108323219</v>
      </c>
      <c r="G27" s="27">
        <v>40533904676</v>
      </c>
      <c r="N27" s="27"/>
      <c r="O27" s="27">
        <v>906145</v>
      </c>
      <c r="Q27" s="27">
        <v>38700</v>
      </c>
      <c r="S27" s="27">
        <v>41108323219</v>
      </c>
      <c r="U27" s="27">
        <v>34859158022</v>
      </c>
      <c r="W27" s="15">
        <v>1.190354834199016E-2</v>
      </c>
    </row>
    <row r="28" spans="1:23" ht="18.75" x14ac:dyDescent="0.45">
      <c r="A28" s="12" t="s">
        <v>34</v>
      </c>
      <c r="C28" s="27">
        <v>1005838</v>
      </c>
      <c r="E28" s="27">
        <v>30915619432</v>
      </c>
      <c r="G28" s="27">
        <v>28915756392</v>
      </c>
      <c r="I28" s="27">
        <v>402459</v>
      </c>
      <c r="J28" s="27">
        <v>10453692950</v>
      </c>
      <c r="L28" s="27">
        <v>0</v>
      </c>
      <c r="M28" s="27">
        <v>0</v>
      </c>
      <c r="O28" s="27">
        <v>1408297</v>
      </c>
      <c r="Q28" s="27">
        <v>25150</v>
      </c>
      <c r="S28" s="27">
        <v>41369312382</v>
      </c>
      <c r="U28" s="27">
        <v>35207928466</v>
      </c>
      <c r="W28" s="15">
        <v>1.2022644903008394E-2</v>
      </c>
    </row>
    <row r="29" spans="1:23" ht="18.75" x14ac:dyDescent="0.45">
      <c r="A29" s="12" t="s">
        <v>35</v>
      </c>
      <c r="C29" s="27">
        <v>107416</v>
      </c>
      <c r="E29" s="27">
        <v>1392129599</v>
      </c>
      <c r="G29" s="27">
        <v>1098734042</v>
      </c>
      <c r="N29" s="27"/>
      <c r="O29" s="27">
        <v>107416</v>
      </c>
      <c r="Q29" s="27">
        <v>9500</v>
      </c>
      <c r="S29" s="27">
        <v>1392129599</v>
      </c>
      <c r="U29" s="27">
        <v>1014380311</v>
      </c>
      <c r="W29" s="15">
        <v>3.4638602176022211E-4</v>
      </c>
    </row>
    <row r="30" spans="1:23" ht="18.75" x14ac:dyDescent="0.45">
      <c r="A30" s="12" t="s">
        <v>36</v>
      </c>
      <c r="C30" s="27">
        <v>18019860</v>
      </c>
      <c r="E30" s="27">
        <v>85828019267</v>
      </c>
      <c r="G30" s="27">
        <v>74301638323</v>
      </c>
      <c r="N30" s="27"/>
      <c r="O30" s="27">
        <v>18019860</v>
      </c>
      <c r="Q30" s="27">
        <v>4282</v>
      </c>
      <c r="S30" s="27">
        <v>85828019267</v>
      </c>
      <c r="U30" s="27">
        <v>76701932329</v>
      </c>
      <c r="W30" s="15">
        <v>2.6191830532053848E-2</v>
      </c>
    </row>
    <row r="31" spans="1:23" ht="37.5" x14ac:dyDescent="0.45">
      <c r="A31" s="12" t="s">
        <v>37</v>
      </c>
      <c r="C31" s="27">
        <v>3140000</v>
      </c>
      <c r="E31" s="27">
        <v>8311163032</v>
      </c>
      <c r="G31" s="27">
        <v>8955058473</v>
      </c>
      <c r="N31" s="27"/>
      <c r="O31" s="27">
        <v>3140000</v>
      </c>
      <c r="Q31" s="27">
        <v>2963</v>
      </c>
      <c r="S31" s="27">
        <v>8311163032</v>
      </c>
      <c r="U31" s="27">
        <v>9248462271</v>
      </c>
      <c r="W31" s="15">
        <v>3.1581232588131329E-3</v>
      </c>
    </row>
    <row r="32" spans="1:23" ht="18.75" x14ac:dyDescent="0.45">
      <c r="A32" s="12" t="s">
        <v>38</v>
      </c>
      <c r="C32" s="27">
        <v>14300000</v>
      </c>
      <c r="E32" s="27">
        <v>44291128422</v>
      </c>
      <c r="G32" s="27">
        <v>37982252880</v>
      </c>
      <c r="N32" s="27"/>
      <c r="O32" s="27">
        <v>14300000</v>
      </c>
      <c r="Q32" s="27">
        <v>2332</v>
      </c>
      <c r="S32" s="27">
        <v>44291128422</v>
      </c>
      <c r="U32" s="27">
        <v>33149181780</v>
      </c>
      <c r="W32" s="15">
        <v>1.1319633353353443E-2</v>
      </c>
    </row>
    <row r="33" spans="1:23" ht="18.75" x14ac:dyDescent="0.45">
      <c r="A33" s="12" t="s">
        <v>39</v>
      </c>
      <c r="C33" s="27">
        <v>2370263</v>
      </c>
      <c r="E33" s="27">
        <v>17670829157</v>
      </c>
      <c r="G33" s="27">
        <v>14985177188</v>
      </c>
      <c r="N33" s="27"/>
      <c r="O33" s="27">
        <v>2370263</v>
      </c>
      <c r="Q33" s="27">
        <v>6050</v>
      </c>
      <c r="S33" s="27">
        <v>17670829157</v>
      </c>
      <c r="U33" s="27">
        <v>14254767608</v>
      </c>
      <c r="W33" s="15">
        <v>4.8676538664122367E-3</v>
      </c>
    </row>
    <row r="34" spans="1:23" ht="18.75" x14ac:dyDescent="0.45">
      <c r="A34" s="12" t="s">
        <v>40</v>
      </c>
      <c r="C34" s="27">
        <v>11130842</v>
      </c>
      <c r="E34" s="27">
        <v>24601436373</v>
      </c>
      <c r="G34" s="27">
        <v>21476414784</v>
      </c>
      <c r="N34" s="27"/>
      <c r="O34" s="27">
        <v>11130842</v>
      </c>
      <c r="Q34" s="27">
        <v>1886</v>
      </c>
      <c r="S34" s="27">
        <v>24601436373</v>
      </c>
      <c r="U34" s="27">
        <v>20867861042</v>
      </c>
      <c r="W34" s="15">
        <v>7.1258632394566495E-3</v>
      </c>
    </row>
    <row r="35" spans="1:23" ht="18.75" x14ac:dyDescent="0.45">
      <c r="A35" s="12" t="s">
        <v>41</v>
      </c>
      <c r="C35" s="27">
        <v>1028378</v>
      </c>
      <c r="E35" s="27">
        <v>7860615347</v>
      </c>
      <c r="G35" s="27">
        <v>5489531640</v>
      </c>
      <c r="N35" s="27"/>
      <c r="O35" s="27">
        <v>1028378</v>
      </c>
      <c r="Q35" s="27">
        <v>5060</v>
      </c>
      <c r="S35" s="27">
        <v>7860615347</v>
      </c>
      <c r="U35" s="27">
        <v>5172631304</v>
      </c>
      <c r="W35" s="15">
        <v>1.7663268499943806E-3</v>
      </c>
    </row>
    <row r="36" spans="1:23" ht="18.75" x14ac:dyDescent="0.45">
      <c r="A36" s="12" t="s">
        <v>42</v>
      </c>
      <c r="C36" s="27">
        <v>6508548</v>
      </c>
      <c r="E36" s="27">
        <v>35392041231</v>
      </c>
      <c r="G36" s="27">
        <v>27710248223</v>
      </c>
      <c r="N36" s="27"/>
      <c r="O36" s="27">
        <v>6508548</v>
      </c>
      <c r="Q36" s="27">
        <v>4119</v>
      </c>
      <c r="S36" s="27">
        <v>35392041231</v>
      </c>
      <c r="U36" s="27">
        <v>26649197392</v>
      </c>
      <c r="W36" s="15">
        <v>9.1000479481090461E-3</v>
      </c>
    </row>
    <row r="37" spans="1:23" ht="18.75" x14ac:dyDescent="0.45">
      <c r="A37" s="12" t="s">
        <v>43</v>
      </c>
      <c r="C37" s="27">
        <v>5109828</v>
      </c>
      <c r="E37" s="27">
        <v>72925682100</v>
      </c>
      <c r="G37" s="27">
        <v>110223512158</v>
      </c>
      <c r="N37" s="27"/>
      <c r="O37" s="27">
        <v>5109828</v>
      </c>
      <c r="Q37" s="27">
        <v>19280</v>
      </c>
      <c r="S37" s="27">
        <v>72925682100</v>
      </c>
      <c r="U37" s="27">
        <v>97931304811</v>
      </c>
      <c r="W37" s="15">
        <v>3.3441141070481593E-2</v>
      </c>
    </row>
    <row r="38" spans="1:23" ht="18.75" x14ac:dyDescent="0.45">
      <c r="A38" s="12" t="s">
        <v>44</v>
      </c>
      <c r="C38" s="27">
        <v>4563157</v>
      </c>
      <c r="E38" s="27">
        <v>101677158718</v>
      </c>
      <c r="G38" s="27">
        <v>136669867284</v>
      </c>
      <c r="N38" s="27"/>
      <c r="O38" s="27">
        <v>4563157</v>
      </c>
      <c r="Q38" s="27">
        <v>25300</v>
      </c>
      <c r="S38" s="27">
        <v>101677158718</v>
      </c>
      <c r="U38" s="27">
        <v>114760957261</v>
      </c>
      <c r="W38" s="15">
        <v>3.9188055020354849E-2</v>
      </c>
    </row>
    <row r="39" spans="1:23" ht="18.75" x14ac:dyDescent="0.45">
      <c r="A39" s="12" t="s">
        <v>45</v>
      </c>
      <c r="C39" s="27">
        <v>1662000</v>
      </c>
      <c r="E39" s="27">
        <v>25491530424</v>
      </c>
      <c r="G39" s="27">
        <v>25673806494</v>
      </c>
      <c r="N39" s="27"/>
      <c r="O39" s="27">
        <v>1662000</v>
      </c>
      <c r="Q39" s="27">
        <v>14960</v>
      </c>
      <c r="S39" s="27">
        <v>25491530424</v>
      </c>
      <c r="U39" s="27">
        <v>24715582056</v>
      </c>
      <c r="W39" s="15">
        <v>8.4397656884984337E-3</v>
      </c>
    </row>
    <row r="40" spans="1:23" ht="18.75" x14ac:dyDescent="0.45">
      <c r="A40" s="12" t="s">
        <v>46</v>
      </c>
      <c r="C40" s="27">
        <v>984976</v>
      </c>
      <c r="E40" s="27">
        <v>20009152032</v>
      </c>
      <c r="G40" s="27">
        <v>21706988258</v>
      </c>
      <c r="I40" s="27">
        <v>228269</v>
      </c>
      <c r="J40" s="27">
        <v>4362916372</v>
      </c>
      <c r="L40" s="27">
        <v>0</v>
      </c>
      <c r="M40" s="27">
        <v>0</v>
      </c>
      <c r="O40" s="27">
        <v>1213245</v>
      </c>
      <c r="Q40" s="27">
        <v>17510</v>
      </c>
      <c r="S40" s="27">
        <v>24372068404</v>
      </c>
      <c r="U40" s="27">
        <v>21117518626</v>
      </c>
      <c r="W40" s="15">
        <v>7.2111151872579389E-3</v>
      </c>
    </row>
    <row r="41" spans="1:23" ht="18.75" x14ac:dyDescent="0.45">
      <c r="A41" s="12" t="s">
        <v>47</v>
      </c>
      <c r="C41" s="27">
        <v>92951</v>
      </c>
      <c r="E41" s="27">
        <v>23432788739</v>
      </c>
      <c r="G41" s="27">
        <v>22764080860</v>
      </c>
      <c r="I41" s="27">
        <v>39213</v>
      </c>
      <c r="J41" s="27">
        <v>9432813082</v>
      </c>
      <c r="L41" s="27">
        <v>0</v>
      </c>
      <c r="M41" s="27">
        <v>0</v>
      </c>
      <c r="O41" s="27">
        <v>132164</v>
      </c>
      <c r="Q41" s="27">
        <v>241890</v>
      </c>
      <c r="S41" s="27">
        <v>32865601821</v>
      </c>
      <c r="U41" s="27">
        <v>31778933518</v>
      </c>
      <c r="W41" s="15">
        <v>1.0851727145838303E-2</v>
      </c>
    </row>
    <row r="42" spans="1:23" ht="37.5" x14ac:dyDescent="0.45">
      <c r="A42" s="12" t="s">
        <v>48</v>
      </c>
      <c r="C42" s="27">
        <v>1099874</v>
      </c>
      <c r="E42" s="27">
        <v>41516832390</v>
      </c>
      <c r="G42" s="27">
        <v>40781199664</v>
      </c>
      <c r="N42" s="27"/>
      <c r="O42" s="27">
        <v>1099874</v>
      </c>
      <c r="Q42" s="27">
        <v>33310</v>
      </c>
      <c r="S42" s="27">
        <v>41516832390</v>
      </c>
      <c r="U42" s="27">
        <v>36418813963</v>
      </c>
      <c r="W42" s="15">
        <v>1.2436132630998197E-2</v>
      </c>
    </row>
    <row r="43" spans="1:23" ht="18.75" x14ac:dyDescent="0.45">
      <c r="A43" s="12" t="s">
        <v>49</v>
      </c>
      <c r="C43" s="27">
        <v>465796</v>
      </c>
      <c r="E43" s="27">
        <v>30282209007</v>
      </c>
      <c r="G43" s="27">
        <v>32286699347</v>
      </c>
      <c r="N43" s="27"/>
      <c r="O43" s="27">
        <v>465796</v>
      </c>
      <c r="Q43" s="27">
        <v>54160</v>
      </c>
      <c r="S43" s="27">
        <v>30282209007</v>
      </c>
      <c r="U43" s="27">
        <v>25077407667</v>
      </c>
      <c r="W43" s="15">
        <v>8.5633202691681801E-3</v>
      </c>
    </row>
    <row r="44" spans="1:23" ht="37.5" x14ac:dyDescent="0.45">
      <c r="A44" s="12" t="s">
        <v>50</v>
      </c>
      <c r="C44" s="27">
        <v>3622500</v>
      </c>
      <c r="E44" s="27">
        <v>17264291057</v>
      </c>
      <c r="G44" s="27">
        <v>11533830438</v>
      </c>
      <c r="N44" s="27"/>
      <c r="O44" s="27">
        <v>3622500</v>
      </c>
      <c r="Q44" s="27">
        <v>3396</v>
      </c>
      <c r="S44" s="27">
        <v>17264291057</v>
      </c>
      <c r="U44" s="27">
        <v>12228813040</v>
      </c>
      <c r="W44" s="15">
        <v>4.175840021578581E-3</v>
      </c>
    </row>
    <row r="45" spans="1:23" ht="37.5" x14ac:dyDescent="0.45">
      <c r="A45" s="12" t="s">
        <v>51</v>
      </c>
      <c r="C45" s="27">
        <v>4128131</v>
      </c>
      <c r="E45" s="27">
        <v>11081460886</v>
      </c>
      <c r="G45" s="27">
        <v>16356824522</v>
      </c>
      <c r="N45" s="27"/>
      <c r="O45" s="27">
        <v>4128131</v>
      </c>
      <c r="Q45" s="27">
        <v>3835</v>
      </c>
      <c r="S45" s="27">
        <v>11081460886</v>
      </c>
      <c r="U45" s="27">
        <v>15737185660</v>
      </c>
      <c r="W45" s="15">
        <v>5.3738633088171355E-3</v>
      </c>
    </row>
    <row r="46" spans="1:23" ht="18.75" x14ac:dyDescent="0.45">
      <c r="A46" s="12" t="s">
        <v>52</v>
      </c>
      <c r="C46" s="27">
        <v>25509423</v>
      </c>
      <c r="E46" s="27">
        <v>70452324013</v>
      </c>
      <c r="G46" s="27">
        <v>152653004438</v>
      </c>
      <c r="N46" s="27"/>
      <c r="O46" s="27">
        <v>25509423</v>
      </c>
      <c r="Q46" s="27">
        <v>4945</v>
      </c>
      <c r="S46" s="27">
        <v>61617395129</v>
      </c>
      <c r="U46" s="27">
        <v>125393539359</v>
      </c>
      <c r="W46" s="15">
        <v>4.2818821286248171E-2</v>
      </c>
    </row>
    <row r="47" spans="1:23" ht="18.75" x14ac:dyDescent="0.45">
      <c r="A47" s="12" t="s">
        <v>53</v>
      </c>
      <c r="H47" s="27"/>
      <c r="N47" s="27"/>
      <c r="O47" s="27">
        <v>6241667</v>
      </c>
      <c r="Q47" s="27">
        <v>3945</v>
      </c>
      <c r="S47" s="27">
        <v>8834928884</v>
      </c>
      <c r="U47" s="27">
        <v>24476867226</v>
      </c>
      <c r="W47" s="15">
        <v>8.3582504230677087E-3</v>
      </c>
    </row>
    <row r="48" spans="1:23" ht="18.75" x14ac:dyDescent="0.45">
      <c r="A48" s="12" t="s">
        <v>54</v>
      </c>
      <c r="C48" s="27">
        <v>5072000</v>
      </c>
      <c r="E48" s="27">
        <v>11006323511</v>
      </c>
      <c r="G48" s="27">
        <v>99828067680</v>
      </c>
      <c r="N48" s="27"/>
      <c r="O48" s="27">
        <v>5072000</v>
      </c>
      <c r="Q48" s="27">
        <v>18910</v>
      </c>
      <c r="S48" s="27">
        <v>11006323511</v>
      </c>
      <c r="U48" s="27">
        <v>95340846456</v>
      </c>
      <c r="W48" s="15">
        <v>3.2556563013914817E-2</v>
      </c>
    </row>
    <row r="49" spans="1:23" ht="18.75" x14ac:dyDescent="0.45">
      <c r="A49" s="12" t="s">
        <v>55</v>
      </c>
      <c r="C49" s="27">
        <v>6632373</v>
      </c>
      <c r="E49" s="27">
        <v>38962698391</v>
      </c>
      <c r="G49" s="27">
        <v>29635132161</v>
      </c>
      <c r="N49" s="27"/>
      <c r="O49" s="27">
        <v>6632373</v>
      </c>
      <c r="Q49" s="27">
        <v>3998</v>
      </c>
      <c r="S49" s="27">
        <v>38962698391</v>
      </c>
      <c r="U49" s="27">
        <v>26358455702</v>
      </c>
      <c r="W49" s="15">
        <v>9.0007667847555681E-3</v>
      </c>
    </row>
    <row r="50" spans="1:23" ht="18.75" x14ac:dyDescent="0.45">
      <c r="A50" s="12" t="s">
        <v>56</v>
      </c>
      <c r="C50" s="27">
        <v>3255026</v>
      </c>
      <c r="E50" s="27">
        <v>23366525434</v>
      </c>
      <c r="G50" s="27">
        <v>23911517019</v>
      </c>
      <c r="I50" s="27">
        <v>821129</v>
      </c>
      <c r="J50" s="27">
        <v>6122611067</v>
      </c>
      <c r="L50" s="27">
        <v>0</v>
      </c>
      <c r="M50" s="27">
        <v>0</v>
      </c>
      <c r="O50" s="27">
        <v>4232274</v>
      </c>
      <c r="Q50" s="27">
        <v>7430</v>
      </c>
      <c r="S50" s="27">
        <v>30580161166</v>
      </c>
      <c r="U50" s="27">
        <v>31258693335</v>
      </c>
      <c r="W50" s="15">
        <v>1.0674077870320001E-2</v>
      </c>
    </row>
    <row r="51" spans="1:23" ht="37.5" x14ac:dyDescent="0.45">
      <c r="A51" s="12" t="s">
        <v>57</v>
      </c>
      <c r="C51" s="27">
        <v>1568119</v>
      </c>
      <c r="E51" s="27">
        <v>9390550388</v>
      </c>
      <c r="G51" s="27">
        <v>7182898293</v>
      </c>
      <c r="N51" s="27"/>
      <c r="O51" s="27">
        <v>1412000</v>
      </c>
      <c r="Q51" s="27">
        <v>4679</v>
      </c>
      <c r="S51" s="27">
        <v>8455644723</v>
      </c>
      <c r="U51" s="27">
        <v>6567437849</v>
      </c>
      <c r="W51" s="15">
        <v>2.2426191094245523E-3</v>
      </c>
    </row>
    <row r="52" spans="1:23" ht="18.75" x14ac:dyDescent="0.45">
      <c r="A52" s="12" t="s">
        <v>58</v>
      </c>
      <c r="C52" s="27">
        <v>2856444</v>
      </c>
      <c r="E52" s="27">
        <v>25081076013</v>
      </c>
      <c r="G52" s="27">
        <v>32937598635</v>
      </c>
      <c r="N52" s="27"/>
      <c r="O52" s="27">
        <v>2856444</v>
      </c>
      <c r="Q52" s="27">
        <v>11160</v>
      </c>
      <c r="S52" s="27">
        <v>25081076013</v>
      </c>
      <c r="U52" s="27">
        <v>31688241446</v>
      </c>
      <c r="W52" s="15">
        <v>1.0820758025396383E-2</v>
      </c>
    </row>
    <row r="53" spans="1:23" ht="18.75" x14ac:dyDescent="0.45">
      <c r="A53" s="12" t="s">
        <v>59</v>
      </c>
      <c r="C53" s="27">
        <v>32507541</v>
      </c>
      <c r="E53" s="27">
        <v>16361600591</v>
      </c>
      <c r="G53" s="27">
        <v>163832594134</v>
      </c>
      <c r="N53" s="27"/>
      <c r="O53" s="27">
        <v>32507541</v>
      </c>
      <c r="Q53" s="27">
        <v>4840</v>
      </c>
      <c r="S53" s="27">
        <v>16361600591</v>
      </c>
      <c r="U53" s="27">
        <v>156400346274</v>
      </c>
      <c r="W53" s="15">
        <v>5.3406886115884039E-2</v>
      </c>
    </row>
    <row r="54" spans="1:23" ht="18.75" x14ac:dyDescent="0.45">
      <c r="A54" s="12" t="s">
        <v>60</v>
      </c>
      <c r="C54" s="27">
        <v>4864824</v>
      </c>
      <c r="E54" s="27">
        <v>20461744002</v>
      </c>
      <c r="G54" s="27">
        <v>20383227023</v>
      </c>
      <c r="N54" s="27"/>
      <c r="O54" s="27">
        <v>4864824</v>
      </c>
      <c r="Q54" s="27">
        <v>3588</v>
      </c>
      <c r="S54" s="27">
        <v>20461744002</v>
      </c>
      <c r="U54" s="27">
        <v>17351131330</v>
      </c>
      <c r="W54" s="15">
        <v>5.9249862100663854E-3</v>
      </c>
    </row>
    <row r="55" spans="1:23" ht="18.75" x14ac:dyDescent="0.45">
      <c r="A55" s="12" t="s">
        <v>61</v>
      </c>
      <c r="C55" s="27">
        <v>164000</v>
      </c>
      <c r="E55" s="27">
        <v>24701106122</v>
      </c>
      <c r="G55" s="27">
        <v>26688691782</v>
      </c>
      <c r="N55" s="27"/>
      <c r="O55" s="27">
        <v>164000</v>
      </c>
      <c r="Q55" s="27">
        <v>150580</v>
      </c>
      <c r="S55" s="27">
        <v>24701106122</v>
      </c>
      <c r="U55" s="27">
        <v>24548184036</v>
      </c>
      <c r="W55" s="15">
        <v>8.3826033662712067E-3</v>
      </c>
    </row>
    <row r="56" spans="1:23" ht="18.75" x14ac:dyDescent="0.45">
      <c r="A56" s="12" t="s">
        <v>62</v>
      </c>
      <c r="C56" s="27">
        <v>3073204</v>
      </c>
      <c r="E56" s="27">
        <v>23167888936</v>
      </c>
      <c r="G56" s="27">
        <v>25172527914</v>
      </c>
      <c r="N56" s="27"/>
      <c r="O56" s="27">
        <v>3073204</v>
      </c>
      <c r="Q56" s="27">
        <v>7500</v>
      </c>
      <c r="S56" s="27">
        <v>23167888936</v>
      </c>
      <c r="U56" s="27">
        <v>22911888271</v>
      </c>
      <c r="W56" s="15">
        <v>7.8238484552036851E-3</v>
      </c>
    </row>
    <row r="57" spans="1:23" ht="18.75" x14ac:dyDescent="0.45">
      <c r="A57" s="12" t="s">
        <v>63</v>
      </c>
      <c r="C57" s="27">
        <v>16876978</v>
      </c>
      <c r="E57" s="27">
        <v>79012853644</v>
      </c>
      <c r="G57" s="27">
        <v>96968516690</v>
      </c>
      <c r="N57" s="27"/>
      <c r="O57" s="27">
        <v>16876978</v>
      </c>
      <c r="Q57" s="27">
        <v>5200</v>
      </c>
      <c r="S57" s="27">
        <v>79012853644</v>
      </c>
      <c r="U57" s="27">
        <v>87238111901</v>
      </c>
      <c r="W57" s="15">
        <v>2.9789677697382354E-2</v>
      </c>
    </row>
    <row r="58" spans="1:23" ht="18.75" x14ac:dyDescent="0.45">
      <c r="A58" s="12" t="s">
        <v>64</v>
      </c>
      <c r="C58" s="27">
        <v>5214517</v>
      </c>
      <c r="E58" s="27">
        <v>28749729189</v>
      </c>
      <c r="G58" s="27">
        <v>35714250398</v>
      </c>
      <c r="N58" s="27"/>
      <c r="O58" s="27">
        <v>5214517</v>
      </c>
      <c r="Q58" s="27">
        <v>7060</v>
      </c>
      <c r="S58" s="27">
        <v>28749729189</v>
      </c>
      <c r="U58" s="27">
        <v>36595443804</v>
      </c>
      <c r="W58" s="15">
        <v>1.2496447393897938E-2</v>
      </c>
    </row>
    <row r="59" spans="1:23" ht="18.75" x14ac:dyDescent="0.45">
      <c r="A59" s="12" t="s">
        <v>65</v>
      </c>
      <c r="C59" s="27">
        <v>10720786</v>
      </c>
      <c r="E59" s="27">
        <v>49493461982</v>
      </c>
      <c r="G59" s="27">
        <v>56375515840</v>
      </c>
      <c r="N59" s="27"/>
      <c r="O59" s="27">
        <v>10720786</v>
      </c>
      <c r="Q59" s="27">
        <v>4734</v>
      </c>
      <c r="S59" s="27">
        <v>49493461982</v>
      </c>
      <c r="U59" s="27">
        <v>50450225329</v>
      </c>
      <c r="W59" s="15">
        <v>1.7227515813464073E-2</v>
      </c>
    </row>
    <row r="60" spans="1:23" ht="18.75" x14ac:dyDescent="0.45">
      <c r="A60" s="12" t="s">
        <v>66</v>
      </c>
      <c r="C60" s="27">
        <v>18757689</v>
      </c>
      <c r="E60" s="27">
        <v>14711309168</v>
      </c>
      <c r="G60" s="27">
        <v>133319477366</v>
      </c>
      <c r="N60" s="27"/>
      <c r="O60" s="27">
        <v>18757689</v>
      </c>
      <c r="Q60" s="27">
        <v>6900</v>
      </c>
      <c r="S60" s="27">
        <v>14711309168</v>
      </c>
      <c r="U60" s="27">
        <v>128657957178</v>
      </c>
      <c r="W60" s="15">
        <v>4.3933539986349787E-2</v>
      </c>
    </row>
    <row r="61" spans="1:23" ht="18.75" x14ac:dyDescent="0.45">
      <c r="A61" s="12" t="s">
        <v>67</v>
      </c>
      <c r="C61" s="27">
        <v>385742</v>
      </c>
      <c r="E61" s="27">
        <v>22312077732</v>
      </c>
      <c r="G61" s="27">
        <v>22999141169</v>
      </c>
      <c r="I61" s="27">
        <v>50000</v>
      </c>
      <c r="J61" s="27">
        <v>2862654080</v>
      </c>
      <c r="L61" s="27">
        <v>0</v>
      </c>
      <c r="M61" s="27">
        <v>0</v>
      </c>
      <c r="O61" s="27">
        <v>435742</v>
      </c>
      <c r="Q61" s="27">
        <v>50890</v>
      </c>
      <c r="S61" s="27">
        <v>25174731812</v>
      </c>
      <c r="U61" s="27">
        <v>22042969663</v>
      </c>
      <c r="W61" s="15">
        <v>7.5271340409009905E-3</v>
      </c>
    </row>
    <row r="62" spans="1:23" ht="18.75" x14ac:dyDescent="0.45">
      <c r="A62" s="12" t="s">
        <v>68</v>
      </c>
      <c r="C62" s="27">
        <v>7481555</v>
      </c>
      <c r="E62" s="27">
        <v>103355255164</v>
      </c>
      <c r="G62" s="27">
        <v>87310846639</v>
      </c>
      <c r="N62" s="27"/>
      <c r="O62" s="27">
        <v>7481555</v>
      </c>
      <c r="Q62" s="27">
        <v>10710</v>
      </c>
      <c r="S62" s="27">
        <v>103355255164</v>
      </c>
      <c r="U62" s="27">
        <v>79650695698</v>
      </c>
      <c r="W62" s="15">
        <v>2.719876097167688E-2</v>
      </c>
    </row>
    <row r="63" spans="1:23" ht="37.5" x14ac:dyDescent="0.45">
      <c r="A63" s="12" t="s">
        <v>69</v>
      </c>
      <c r="C63" s="27">
        <v>145</v>
      </c>
      <c r="E63" s="27">
        <v>1906244</v>
      </c>
      <c r="G63" s="27">
        <v>2296106</v>
      </c>
      <c r="N63" s="27"/>
      <c r="O63" s="27">
        <v>145</v>
      </c>
      <c r="Q63" s="27">
        <v>12980</v>
      </c>
      <c r="S63" s="27">
        <v>1906244</v>
      </c>
      <c r="U63" s="27">
        <v>1870902</v>
      </c>
      <c r="W63" s="15">
        <v>6.388671919749466E-7</v>
      </c>
    </row>
    <row r="64" spans="1:23" ht="18.75" x14ac:dyDescent="0.45">
      <c r="A64" s="12" t="s">
        <v>70</v>
      </c>
      <c r="C64" s="27">
        <v>32102294</v>
      </c>
      <c r="E64" s="27">
        <v>133305324817</v>
      </c>
      <c r="G64" s="27">
        <v>183170777913</v>
      </c>
      <c r="N64" s="27"/>
      <c r="O64" s="27">
        <v>32102294</v>
      </c>
      <c r="Q64" s="27">
        <v>5510</v>
      </c>
      <c r="S64" s="27">
        <v>133305324817</v>
      </c>
      <c r="U64" s="27">
        <v>175831182282</v>
      </c>
      <c r="W64" s="15">
        <v>6.0042040516358593E-2</v>
      </c>
    </row>
    <row r="65" spans="1:23" ht="18.75" x14ac:dyDescent="0.45">
      <c r="A65" s="12" t="s">
        <v>71</v>
      </c>
      <c r="C65" s="27">
        <v>5250000</v>
      </c>
      <c r="E65" s="27">
        <v>73485088198</v>
      </c>
      <c r="G65" s="27">
        <v>56206072125</v>
      </c>
      <c r="N65" s="27"/>
      <c r="O65" s="27">
        <v>5250000</v>
      </c>
      <c r="Q65" s="27">
        <v>10420</v>
      </c>
      <c r="S65" s="27">
        <v>73485088198</v>
      </c>
      <c r="U65" s="27">
        <v>54379505250</v>
      </c>
      <c r="W65" s="15">
        <v>1.8569268630881985E-2</v>
      </c>
    </row>
    <row r="66" spans="1:23" ht="18.75" x14ac:dyDescent="0.45">
      <c r="A66" s="12" t="s">
        <v>72</v>
      </c>
      <c r="C66" s="27">
        <v>15316363</v>
      </c>
      <c r="E66" s="27">
        <v>65055973061</v>
      </c>
      <c r="G66" s="27">
        <v>45295061154</v>
      </c>
      <c r="N66" s="27"/>
      <c r="O66" s="27">
        <v>15316363</v>
      </c>
      <c r="Q66" s="27">
        <v>2780</v>
      </c>
      <c r="S66" s="27">
        <v>65055973061</v>
      </c>
      <c r="U66" s="27">
        <v>42326141180</v>
      </c>
      <c r="W66" s="15">
        <v>1.4453340133690463E-2</v>
      </c>
    </row>
    <row r="67" spans="1:23" ht="18.75" x14ac:dyDescent="0.45">
      <c r="A67" s="12" t="s">
        <v>73</v>
      </c>
      <c r="H67" s="27"/>
      <c r="I67" s="27">
        <v>6195381</v>
      </c>
      <c r="J67" s="27">
        <v>30679581569</v>
      </c>
      <c r="L67" s="27">
        <v>0</v>
      </c>
      <c r="M67" s="27">
        <v>0</v>
      </c>
      <c r="O67" s="27">
        <v>6195381</v>
      </c>
      <c r="Q67" s="27">
        <v>4848</v>
      </c>
      <c r="S67" s="27">
        <v>30679581569</v>
      </c>
      <c r="U67" s="27">
        <v>29856497606</v>
      </c>
      <c r="W67" s="15">
        <v>1.0195262385604344E-2</v>
      </c>
    </row>
    <row r="68" spans="1:23" ht="18.75" x14ac:dyDescent="0.45">
      <c r="A68" s="12" t="s">
        <v>74</v>
      </c>
      <c r="C68" s="27">
        <v>5277328</v>
      </c>
      <c r="E68" s="27">
        <v>27601929167</v>
      </c>
      <c r="G68" s="27">
        <v>23166017599</v>
      </c>
      <c r="N68" s="27"/>
      <c r="O68" s="27">
        <v>5277328</v>
      </c>
      <c r="Q68" s="27">
        <v>4195</v>
      </c>
      <c r="S68" s="27">
        <v>27601929167</v>
      </c>
      <c r="U68" s="27">
        <v>22006667534</v>
      </c>
      <c r="W68" s="15">
        <v>7.514737753325831E-3</v>
      </c>
    </row>
    <row r="69" spans="1:23" ht="18.75" x14ac:dyDescent="0.45">
      <c r="A69" s="12" t="s">
        <v>75</v>
      </c>
      <c r="C69" s="27">
        <v>447572</v>
      </c>
      <c r="E69" s="27">
        <v>27845808469</v>
      </c>
      <c r="G69" s="27">
        <v>25515528088</v>
      </c>
      <c r="N69" s="27"/>
      <c r="O69" s="27">
        <v>447572</v>
      </c>
      <c r="Q69" s="27">
        <v>49600</v>
      </c>
      <c r="S69" s="27">
        <v>27845808469</v>
      </c>
      <c r="U69" s="27">
        <v>22067483751</v>
      </c>
      <c r="W69" s="15">
        <v>7.5355050013063921E-3</v>
      </c>
    </row>
    <row r="70" spans="1:23" ht="18.75" x14ac:dyDescent="0.45">
      <c r="A70" s="12" t="s">
        <v>76</v>
      </c>
      <c r="C70" s="27">
        <v>630116</v>
      </c>
      <c r="E70" s="27">
        <v>18241492430</v>
      </c>
      <c r="G70" s="27">
        <v>24716434315</v>
      </c>
      <c r="N70" s="27"/>
      <c r="O70" s="27">
        <v>630116</v>
      </c>
      <c r="Q70" s="27">
        <v>39260</v>
      </c>
      <c r="S70" s="27">
        <v>18241492430</v>
      </c>
      <c r="U70" s="27">
        <v>24591160953</v>
      </c>
      <c r="W70" s="15">
        <v>8.3972789304020534E-3</v>
      </c>
    </row>
    <row r="71" spans="1:23" ht="18.75" x14ac:dyDescent="0.45">
      <c r="A71" s="12" t="s">
        <v>77</v>
      </c>
      <c r="C71" s="27">
        <v>1897609</v>
      </c>
      <c r="E71" s="27">
        <v>34844767619</v>
      </c>
      <c r="G71" s="27">
        <v>33463285337</v>
      </c>
      <c r="N71" s="27"/>
      <c r="O71" s="27">
        <v>1897609</v>
      </c>
      <c r="Q71" s="27">
        <v>15860</v>
      </c>
      <c r="S71" s="27">
        <v>34844767619</v>
      </c>
      <c r="U71" s="27">
        <v>29917007071</v>
      </c>
      <c r="W71" s="15">
        <v>1.0215924885292972E-2</v>
      </c>
    </row>
    <row r="72" spans="1:23" ht="18.75" x14ac:dyDescent="0.45">
      <c r="A72" s="12" t="s">
        <v>78</v>
      </c>
      <c r="C72" s="27">
        <v>799609</v>
      </c>
      <c r="E72" s="27">
        <v>26441435223</v>
      </c>
      <c r="G72" s="27">
        <v>138566431740</v>
      </c>
      <c r="N72" s="27"/>
      <c r="O72" s="27">
        <v>799609</v>
      </c>
      <c r="Q72" s="27">
        <v>182370</v>
      </c>
      <c r="S72" s="27">
        <v>26441435223</v>
      </c>
      <c r="U72" s="27">
        <v>144957036405</v>
      </c>
      <c r="W72" s="15">
        <v>4.9499276180725908E-2</v>
      </c>
    </row>
    <row r="73" spans="1:23" ht="18.75" x14ac:dyDescent="0.45">
      <c r="A73" s="12" t="s">
        <v>79</v>
      </c>
      <c r="C73" s="27">
        <v>524472</v>
      </c>
      <c r="E73" s="27">
        <v>47772471538</v>
      </c>
      <c r="G73" s="27">
        <v>81862595509</v>
      </c>
      <c r="N73" s="27"/>
      <c r="O73" s="27">
        <v>524472</v>
      </c>
      <c r="Q73" s="27">
        <v>147960</v>
      </c>
      <c r="S73" s="27">
        <v>47772471538</v>
      </c>
      <c r="U73" s="27">
        <v>77139151901</v>
      </c>
      <c r="W73" s="15">
        <v>2.6341130303094838E-2</v>
      </c>
    </row>
    <row r="74" spans="1:23" ht="18.75" x14ac:dyDescent="0.45">
      <c r="A74" s="12" t="s">
        <v>80</v>
      </c>
      <c r="C74" s="27">
        <v>914746</v>
      </c>
      <c r="E74" s="27">
        <v>14703933487</v>
      </c>
      <c r="G74" s="27">
        <v>14530666116</v>
      </c>
      <c r="N74" s="27"/>
      <c r="O74" s="27">
        <v>914746</v>
      </c>
      <c r="Q74" s="27">
        <v>15110</v>
      </c>
      <c r="S74" s="27">
        <v>14703933487</v>
      </c>
      <c r="U74" s="27">
        <v>13739572278</v>
      </c>
      <c r="W74" s="15">
        <v>4.6917272845839499E-3</v>
      </c>
    </row>
    <row r="75" spans="1:23" ht="18.75" x14ac:dyDescent="0.45">
      <c r="A75" s="12" t="s">
        <v>81</v>
      </c>
      <c r="C75" s="27">
        <v>9469137</v>
      </c>
      <c r="E75" s="27">
        <v>106854573971</v>
      </c>
      <c r="G75" s="27">
        <v>64007010317</v>
      </c>
      <c r="N75" s="27"/>
      <c r="O75" s="27">
        <v>9469137</v>
      </c>
      <c r="Q75" s="27">
        <v>5820</v>
      </c>
      <c r="S75" s="27">
        <v>106854573971</v>
      </c>
      <c r="U75" s="27">
        <v>54782470595</v>
      </c>
      <c r="W75" s="15">
        <v>1.8706871422702918E-2</v>
      </c>
    </row>
    <row r="76" spans="1:23" ht="18.75" x14ac:dyDescent="0.45">
      <c r="A76" s="12" t="s">
        <v>82</v>
      </c>
      <c r="C76" s="27">
        <v>555438</v>
      </c>
      <c r="E76" s="27">
        <v>25289459211</v>
      </c>
      <c r="G76" s="27">
        <v>33293628577</v>
      </c>
      <c r="I76" s="27">
        <v>517630</v>
      </c>
      <c r="J76" s="27">
        <v>26056674529</v>
      </c>
      <c r="L76" s="27">
        <v>0</v>
      </c>
      <c r="M76" s="27">
        <v>0</v>
      </c>
      <c r="O76" s="27">
        <v>1073068</v>
      </c>
      <c r="Q76" s="27">
        <v>49050</v>
      </c>
      <c r="S76" s="27">
        <v>51346133740</v>
      </c>
      <c r="U76" s="27">
        <v>52320813187</v>
      </c>
      <c r="W76" s="15">
        <v>1.7866275733643158E-2</v>
      </c>
    </row>
    <row r="77" spans="1:23" ht="37.5" x14ac:dyDescent="0.45">
      <c r="A77" s="12" t="s">
        <v>83</v>
      </c>
      <c r="C77" s="27">
        <v>8502170</v>
      </c>
      <c r="E77" s="27">
        <v>22635523238</v>
      </c>
      <c r="G77" s="27">
        <v>15593168953</v>
      </c>
      <c r="N77" s="27"/>
      <c r="O77" s="27">
        <v>8502170</v>
      </c>
      <c r="Q77" s="27">
        <v>1677</v>
      </c>
      <c r="S77" s="27">
        <v>22635523238</v>
      </c>
      <c r="U77" s="27">
        <v>14173303162</v>
      </c>
      <c r="W77" s="15">
        <v>4.8398357541531156E-3</v>
      </c>
    </row>
    <row r="78" spans="1:23" ht="56.25" x14ac:dyDescent="0.45">
      <c r="A78" s="12" t="s">
        <v>84</v>
      </c>
      <c r="C78" s="27">
        <v>0</v>
      </c>
      <c r="E78" s="27">
        <v>571</v>
      </c>
      <c r="G78" s="27">
        <v>571</v>
      </c>
      <c r="N78" s="27"/>
      <c r="O78" s="27">
        <v>0</v>
      </c>
      <c r="Q78" s="27">
        <v>6020</v>
      </c>
      <c r="S78" s="27">
        <v>571</v>
      </c>
      <c r="U78" s="27">
        <v>571</v>
      </c>
      <c r="W78" s="15">
        <v>1.9498250930176702E-10</v>
      </c>
    </row>
    <row r="79" spans="1:23" ht="18.75" x14ac:dyDescent="0.45">
      <c r="A79" s="12" t="s">
        <v>85</v>
      </c>
      <c r="C79" s="27">
        <v>2351210</v>
      </c>
      <c r="E79" s="27">
        <v>22057204166</v>
      </c>
      <c r="G79" s="27">
        <v>29986536455</v>
      </c>
      <c r="N79" s="27"/>
      <c r="O79" s="27">
        <v>2351210</v>
      </c>
      <c r="Q79" s="27">
        <v>12300</v>
      </c>
      <c r="S79" s="27">
        <v>22057204166</v>
      </c>
      <c r="U79" s="27">
        <v>28747809696</v>
      </c>
      <c r="W79" s="15">
        <v>9.8166726295196988E-3</v>
      </c>
    </row>
    <row r="80" spans="1:23" ht="18.75" x14ac:dyDescent="0.45">
      <c r="A80" s="16" t="s">
        <v>86</v>
      </c>
      <c r="C80" s="28">
        <f>SUM(C11:$C$79)</f>
        <v>462809303</v>
      </c>
      <c r="E80" s="28">
        <f>SUM(E11:$E$79)</f>
        <v>2132837198042</v>
      </c>
      <c r="G80" s="28">
        <f>SUM(G11:$G$79)</f>
        <v>2952453878162</v>
      </c>
      <c r="I80" s="28">
        <f>SUM(I11:$I$79)</f>
        <v>33541492</v>
      </c>
      <c r="J80" s="28">
        <f>SUM(J11:$J$79)</f>
        <v>264185193330</v>
      </c>
      <c r="L80" s="28">
        <f>SUM(L11:$L$79)</f>
        <v>0</v>
      </c>
      <c r="M80" s="28">
        <f>SUM(M11:$M$79)</f>
        <v>0</v>
      </c>
      <c r="O80" s="28">
        <f>SUM(O11:$O$79)</f>
        <v>502592462</v>
      </c>
      <c r="Q80" s="28">
        <f>SUM(Q11:$Q$79)</f>
        <v>1504630</v>
      </c>
      <c r="S80" s="28">
        <f>SUM(S11:$S$79)</f>
        <v>2397178510372</v>
      </c>
      <c r="U80" s="28">
        <f>SUM(U11:$U$79)</f>
        <v>3000543790740</v>
      </c>
      <c r="W80" s="17"/>
    </row>
    <row r="81" spans="3:23" ht="18.75" x14ac:dyDescent="0.45">
      <c r="C81" s="29"/>
      <c r="E81" s="29"/>
      <c r="G81" s="29"/>
      <c r="I81" s="29"/>
      <c r="J81" s="29"/>
      <c r="L81" s="29"/>
      <c r="M81" s="29"/>
      <c r="O81" s="29"/>
      <c r="Q81" s="29"/>
      <c r="S81" s="29"/>
      <c r="U81" s="29"/>
      <c r="W81" s="18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M17" sqref="M17"/>
    </sheetView>
  </sheetViews>
  <sheetFormatPr defaultRowHeight="18" x14ac:dyDescent="0.45"/>
  <cols>
    <col min="1" max="1" width="17" style="3" customWidth="1"/>
    <col min="2" max="2" width="1.42578125" style="3" customWidth="1"/>
    <col min="3" max="3" width="14.140625" style="3" customWidth="1"/>
    <col min="4" max="4" width="1.42578125" style="3" customWidth="1"/>
    <col min="5" max="5" width="14.140625" style="3" customWidth="1"/>
    <col min="6" max="6" width="1.42578125" style="3" customWidth="1"/>
    <col min="7" max="7" width="14.140625" style="3" customWidth="1"/>
    <col min="8" max="8" width="1.42578125" style="3" customWidth="1"/>
    <col min="9" max="9" width="14.1406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4.140625" style="3" customWidth="1"/>
    <col min="14" max="14" width="1.42578125" style="3" customWidth="1"/>
    <col min="15" max="15" width="14.140625" style="3" customWidth="1"/>
    <col min="16" max="16" width="1.42578125" style="3" customWidth="1"/>
    <col min="17" max="17" width="14.140625" style="3" customWidth="1"/>
    <col min="18" max="16384" width="9.140625" style="3"/>
  </cols>
  <sheetData>
    <row r="1" spans="1:17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5" t="s">
        <v>87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6" t="s">
        <v>5</v>
      </c>
      <c r="D7" s="7"/>
      <c r="E7" s="7"/>
      <c r="F7" s="7"/>
      <c r="G7" s="7"/>
      <c r="H7" s="7"/>
      <c r="I7" s="7"/>
      <c r="K7" s="6" t="s">
        <v>7</v>
      </c>
      <c r="L7" s="7"/>
      <c r="M7" s="7"/>
      <c r="N7" s="7"/>
      <c r="O7" s="7"/>
      <c r="P7" s="7"/>
      <c r="Q7" s="7"/>
    </row>
    <row r="8" spans="1:17" ht="21" x14ac:dyDescent="0.45">
      <c r="A8" s="30" t="s">
        <v>88</v>
      </c>
      <c r="C8" s="30" t="s">
        <v>89</v>
      </c>
      <c r="E8" s="30" t="s">
        <v>90</v>
      </c>
      <c r="G8" s="30" t="s">
        <v>91</v>
      </c>
      <c r="I8" s="30" t="s">
        <v>92</v>
      </c>
      <c r="K8" s="30" t="s">
        <v>89</v>
      </c>
      <c r="M8" s="30" t="s">
        <v>90</v>
      </c>
      <c r="O8" s="30" t="s">
        <v>91</v>
      </c>
      <c r="Q8" s="30" t="s">
        <v>92</v>
      </c>
    </row>
    <row r="9" spans="1:17" ht="18.75" x14ac:dyDescent="0.45">
      <c r="A9" s="16" t="s">
        <v>86</v>
      </c>
      <c r="C9" s="16">
        <f>SUM($C$8)</f>
        <v>0</v>
      </c>
      <c r="E9" s="16">
        <f>SUM($E$8)</f>
        <v>0</v>
      </c>
      <c r="I9" s="16">
        <f>SUM($I$8)</f>
        <v>0</v>
      </c>
      <c r="K9" s="16">
        <f>SUM($K$8)</f>
        <v>0</v>
      </c>
      <c r="M9" s="16">
        <f>SUM($M$8)</f>
        <v>0</v>
      </c>
      <c r="Q9" s="16">
        <f>SUM($Q$8)</f>
        <v>0</v>
      </c>
    </row>
    <row r="10" spans="1:17" ht="18.75" x14ac:dyDescent="0.45">
      <c r="C10" s="18"/>
      <c r="E10" s="18"/>
      <c r="I10" s="18"/>
      <c r="K10" s="18"/>
      <c r="M10" s="18"/>
      <c r="Q10" s="18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Q21" sqref="Q21"/>
    </sheetView>
  </sheetViews>
  <sheetFormatPr defaultRowHeight="18" x14ac:dyDescent="0.45"/>
  <cols>
    <col min="1" max="1" width="17" style="3" customWidth="1"/>
    <col min="2" max="2" width="1.42578125" style="3" customWidth="1"/>
    <col min="3" max="3" width="8.5703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7.140625" style="3" customWidth="1"/>
    <col min="12" max="12" width="1.42578125" style="3" customWidth="1"/>
    <col min="13" max="13" width="7.140625" style="3" customWidth="1"/>
    <col min="14" max="14" width="1.42578125" style="3" customWidth="1"/>
    <col min="15" max="15" width="11.42578125" style="3" customWidth="1"/>
    <col min="16" max="16" width="1.42578125" style="3" customWidth="1"/>
    <col min="17" max="17" width="18.42578125" style="3" customWidth="1"/>
    <col min="18" max="18" width="1.42578125" style="3" customWidth="1"/>
    <col min="19" max="19" width="18.42578125" style="3" customWidth="1"/>
    <col min="20" max="20" width="1.42578125" style="3" customWidth="1"/>
    <col min="21" max="21" width="11.42578125" style="3" customWidth="1"/>
    <col min="22" max="22" width="18.42578125" style="3" customWidth="1"/>
    <col min="23" max="23" width="1.42578125" style="3" customWidth="1"/>
    <col min="24" max="24" width="11.42578125" style="3" customWidth="1"/>
    <col min="25" max="25" width="18.42578125" style="3" customWidth="1"/>
    <col min="26" max="26" width="1.42578125" style="3" customWidth="1"/>
    <col min="27" max="27" width="11.42578125" style="3" customWidth="1"/>
    <col min="28" max="28" width="1.42578125" style="3" customWidth="1"/>
    <col min="29" max="29" width="11.42578125" style="3" customWidth="1"/>
    <col min="30" max="30" width="1.42578125" style="3" customWidth="1"/>
    <col min="31" max="31" width="18.42578125" style="3" customWidth="1"/>
    <col min="32" max="32" width="1.42578125" style="3" customWidth="1"/>
    <col min="33" max="33" width="18.42578125" style="3" customWidth="1"/>
    <col min="34" max="34" width="1.42578125" style="3" customWidth="1"/>
    <col min="35" max="35" width="8.5703125" style="3" customWidth="1"/>
    <col min="36" max="16384" width="9.140625" style="3"/>
  </cols>
  <sheetData>
    <row r="1" spans="1:35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21" x14ac:dyDescent="0.45">
      <c r="A5" s="5" t="s">
        <v>93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7" spans="1:35" ht="21" x14ac:dyDescent="0.45">
      <c r="C7" s="6" t="s">
        <v>94</v>
      </c>
      <c r="D7" s="7"/>
      <c r="E7" s="7"/>
      <c r="F7" s="7"/>
      <c r="G7" s="7"/>
      <c r="H7" s="7"/>
      <c r="I7" s="7"/>
      <c r="J7" s="7"/>
      <c r="K7" s="7"/>
      <c r="L7" s="7"/>
      <c r="M7" s="7"/>
      <c r="O7" s="6" t="s">
        <v>5</v>
      </c>
      <c r="P7" s="7"/>
      <c r="Q7" s="7"/>
      <c r="R7" s="7"/>
      <c r="S7" s="7"/>
      <c r="U7" s="6" t="s">
        <v>6</v>
      </c>
      <c r="V7" s="7"/>
      <c r="W7" s="7"/>
      <c r="X7" s="7"/>
      <c r="Y7" s="7"/>
      <c r="AA7" s="6" t="s">
        <v>7</v>
      </c>
      <c r="AB7" s="7"/>
      <c r="AC7" s="7"/>
      <c r="AD7" s="7"/>
      <c r="AE7" s="7"/>
      <c r="AF7" s="7"/>
      <c r="AG7" s="7"/>
      <c r="AH7" s="7"/>
      <c r="AI7" s="7"/>
    </row>
    <row r="8" spans="1:35" ht="18.75" x14ac:dyDescent="0.45">
      <c r="A8" s="8" t="s">
        <v>95</v>
      </c>
      <c r="C8" s="9" t="s">
        <v>96</v>
      </c>
      <c r="E8" s="9" t="s">
        <v>97</v>
      </c>
      <c r="G8" s="9" t="s">
        <v>98</v>
      </c>
      <c r="I8" s="9" t="s">
        <v>99</v>
      </c>
      <c r="K8" s="9" t="s">
        <v>100</v>
      </c>
      <c r="M8" s="9" t="s">
        <v>92</v>
      </c>
      <c r="O8" s="8" t="s">
        <v>9</v>
      </c>
      <c r="Q8" s="8" t="s">
        <v>10</v>
      </c>
      <c r="S8" s="8" t="s">
        <v>11</v>
      </c>
      <c r="U8" s="8" t="s">
        <v>12</v>
      </c>
      <c r="V8" s="2"/>
      <c r="X8" s="8" t="s">
        <v>13</v>
      </c>
      <c r="Y8" s="2"/>
      <c r="AA8" s="8" t="s">
        <v>9</v>
      </c>
      <c r="AC8" s="9" t="s">
        <v>101</v>
      </c>
      <c r="AE8" s="8" t="s">
        <v>10</v>
      </c>
      <c r="AG8" s="8" t="s">
        <v>11</v>
      </c>
      <c r="AI8" s="9" t="s">
        <v>15</v>
      </c>
    </row>
    <row r="9" spans="1:35" ht="18.75" x14ac:dyDescent="0.45">
      <c r="A9" s="10"/>
      <c r="C9" s="10"/>
      <c r="E9" s="10"/>
      <c r="G9" s="10"/>
      <c r="I9" s="10"/>
      <c r="K9" s="10"/>
      <c r="M9" s="10"/>
      <c r="O9" s="10"/>
      <c r="Q9" s="10"/>
      <c r="S9" s="10"/>
      <c r="U9" s="11" t="s">
        <v>9</v>
      </c>
      <c r="V9" s="11" t="s">
        <v>10</v>
      </c>
      <c r="X9" s="11" t="s">
        <v>9</v>
      </c>
      <c r="Y9" s="11" t="s">
        <v>16</v>
      </c>
      <c r="AA9" s="10"/>
      <c r="AC9" s="10"/>
      <c r="AE9" s="10"/>
      <c r="AG9" s="10"/>
      <c r="AI9" s="10"/>
    </row>
    <row r="10" spans="1:35" ht="18.75" x14ac:dyDescent="0.45">
      <c r="A10" s="16" t="s">
        <v>86</v>
      </c>
      <c r="O10" s="16">
        <f>SUM($O$9)</f>
        <v>0</v>
      </c>
      <c r="Q10" s="16">
        <f>SUM($Q$9)</f>
        <v>0</v>
      </c>
      <c r="S10" s="16">
        <f>SUM($S$9)</f>
        <v>0</v>
      </c>
      <c r="U10" s="16">
        <f>SUM($U$9)</f>
        <v>0</v>
      </c>
      <c r="V10" s="16">
        <f>SUM($V$9)</f>
        <v>0</v>
      </c>
      <c r="X10" s="16">
        <f>SUM($X$9)</f>
        <v>0</v>
      </c>
      <c r="Y10" s="16">
        <f>SUM($Y$9)</f>
        <v>0</v>
      </c>
      <c r="AA10" s="16">
        <f>SUM($AA$9)</f>
        <v>0</v>
      </c>
      <c r="AC10" s="16">
        <f>SUM($AC$9)</f>
        <v>0</v>
      </c>
      <c r="AE10" s="16">
        <f>SUM($AE$9)</f>
        <v>0</v>
      </c>
      <c r="AG10" s="16">
        <f>SUM($AG$9)</f>
        <v>0</v>
      </c>
      <c r="AI10" s="17">
        <f>SUM($AI$9)</f>
        <v>0</v>
      </c>
    </row>
    <row r="11" spans="1:35" ht="18.75" x14ac:dyDescent="0.45">
      <c r="O11" s="18"/>
      <c r="Q11" s="18"/>
      <c r="S11" s="18"/>
      <c r="U11" s="18"/>
      <c r="V11" s="18"/>
      <c r="X11" s="18"/>
      <c r="Y11" s="18"/>
      <c r="AA11" s="18"/>
      <c r="AC11" s="18"/>
      <c r="AE11" s="18"/>
      <c r="AG11" s="18"/>
      <c r="AI11" s="18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E22" sqref="E22"/>
    </sheetView>
  </sheetViews>
  <sheetFormatPr defaultRowHeight="18" x14ac:dyDescent="0.45"/>
  <cols>
    <col min="1" max="1" width="28.425781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4.140625" style="3" customWidth="1"/>
    <col min="8" max="8" width="1.42578125" style="3" customWidth="1"/>
    <col min="9" max="9" width="8.5703125" style="3" customWidth="1"/>
    <col min="10" max="10" width="1.42578125" style="3" customWidth="1"/>
    <col min="11" max="11" width="21.28515625" style="3" customWidth="1"/>
    <col min="12" max="12" width="1.42578125" style="3" customWidth="1"/>
    <col min="13" max="13" width="28.42578125" style="3" customWidth="1"/>
    <col min="14" max="16384" width="9.140625" style="3"/>
  </cols>
  <sheetData>
    <row r="1" spans="1:13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13" ht="21" x14ac:dyDescent="0.45">
      <c r="A5" s="5" t="s">
        <v>102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x14ac:dyDescent="0.45">
      <c r="A6" s="5" t="s">
        <v>103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8" spans="1:13" ht="21" x14ac:dyDescent="0.45">
      <c r="C8" s="6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42" x14ac:dyDescent="0.45">
      <c r="A9" s="30" t="s">
        <v>104</v>
      </c>
      <c r="C9" s="30" t="s">
        <v>9</v>
      </c>
      <c r="E9" s="30" t="s">
        <v>105</v>
      </c>
      <c r="G9" s="30" t="s">
        <v>106</v>
      </c>
      <c r="I9" s="30" t="s">
        <v>107</v>
      </c>
      <c r="K9" s="31" t="s">
        <v>108</v>
      </c>
      <c r="M9" s="30" t="s">
        <v>109</v>
      </c>
    </row>
    <row r="10" spans="1:13" ht="18.75" x14ac:dyDescent="0.45">
      <c r="A10" s="16" t="s">
        <v>86</v>
      </c>
      <c r="K10" s="16">
        <f>SUM($K$9)</f>
        <v>0</v>
      </c>
    </row>
    <row r="11" spans="1:13" ht="18.75" x14ac:dyDescent="0.45">
      <c r="K11" s="18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workbookViewId="0">
      <selection activeCell="C21" activeCellId="1" sqref="D23 C21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23.28515625" style="3" bestFit="1" customWidth="1"/>
    <col min="4" max="4" width="1.42578125" style="3" customWidth="1"/>
    <col min="5" max="5" width="10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8.42578125" style="21" customWidth="1"/>
    <col min="12" max="12" width="1.42578125" style="21" customWidth="1"/>
    <col min="13" max="13" width="18.42578125" style="21" customWidth="1"/>
    <col min="14" max="14" width="1.42578125" style="21" customWidth="1"/>
    <col min="15" max="15" width="18.42578125" style="21" customWidth="1"/>
    <col min="16" max="16" width="1.42578125" style="21" customWidth="1"/>
    <col min="17" max="17" width="18.42578125" style="21" customWidth="1"/>
    <col min="18" max="18" width="1.42578125" style="3" customWidth="1"/>
    <col min="19" max="19" width="10.7109375" style="3" customWidth="1"/>
    <col min="20" max="16384" width="9.140625" style="3"/>
  </cols>
  <sheetData>
    <row r="1" spans="1:1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5" t="s">
        <v>110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C7" s="6" t="s">
        <v>111</v>
      </c>
      <c r="D7" s="7"/>
      <c r="E7" s="7"/>
      <c r="F7" s="7"/>
      <c r="G7" s="7"/>
      <c r="H7" s="7"/>
      <c r="I7" s="7"/>
      <c r="K7" s="33" t="s">
        <v>5</v>
      </c>
      <c r="M7" s="19" t="s">
        <v>6</v>
      </c>
      <c r="N7" s="20"/>
      <c r="O7" s="20"/>
      <c r="Q7" s="6" t="s">
        <v>7</v>
      </c>
      <c r="R7" s="7"/>
      <c r="S7" s="7"/>
    </row>
    <row r="8" spans="1:19" ht="63" x14ac:dyDescent="0.45">
      <c r="A8" s="30" t="s">
        <v>112</v>
      </c>
      <c r="C8" s="30" t="s">
        <v>113</v>
      </c>
      <c r="E8" s="30" t="s">
        <v>114</v>
      </c>
      <c r="G8" s="31" t="s">
        <v>115</v>
      </c>
      <c r="I8" s="31" t="s">
        <v>116</v>
      </c>
      <c r="K8" s="33" t="s">
        <v>117</v>
      </c>
      <c r="M8" s="33" t="s">
        <v>118</v>
      </c>
      <c r="O8" s="33" t="s">
        <v>119</v>
      </c>
      <c r="Q8" s="33" t="s">
        <v>117</v>
      </c>
      <c r="S8" s="31" t="s">
        <v>15</v>
      </c>
    </row>
    <row r="9" spans="1:19" ht="37.5" x14ac:dyDescent="0.45">
      <c r="A9" s="12" t="s">
        <v>120</v>
      </c>
      <c r="C9" s="14" t="s">
        <v>121</v>
      </c>
      <c r="E9" s="32" t="s">
        <v>122</v>
      </c>
      <c r="G9" s="14" t="s">
        <v>123</v>
      </c>
      <c r="I9" s="14" t="s">
        <v>124</v>
      </c>
      <c r="K9" s="27">
        <v>46066498137</v>
      </c>
      <c r="M9" s="27">
        <v>277809484000</v>
      </c>
      <c r="O9" s="27">
        <v>268147698483</v>
      </c>
      <c r="Q9" s="27">
        <v>55728283654</v>
      </c>
      <c r="S9" s="15">
        <v>1.9029843407946702E-2</v>
      </c>
    </row>
    <row r="10" spans="1:19" ht="18.75" x14ac:dyDescent="0.45">
      <c r="A10" s="12" t="s">
        <v>125</v>
      </c>
      <c r="C10" s="14" t="s">
        <v>126</v>
      </c>
      <c r="E10" s="32" t="s">
        <v>127</v>
      </c>
      <c r="G10" s="14" t="s">
        <v>128</v>
      </c>
      <c r="I10" s="14" t="s">
        <v>124</v>
      </c>
      <c r="K10" s="27">
        <v>122199883</v>
      </c>
      <c r="M10" s="27">
        <v>516886</v>
      </c>
      <c r="O10" s="27">
        <v>504000</v>
      </c>
      <c r="Q10" s="27">
        <v>122212769</v>
      </c>
      <c r="S10" s="15">
        <v>4.1732666144198253E-5</v>
      </c>
    </row>
    <row r="11" spans="1:19" ht="18.75" x14ac:dyDescent="0.45">
      <c r="A11" s="12" t="s">
        <v>129</v>
      </c>
      <c r="C11" s="14" t="s">
        <v>130</v>
      </c>
      <c r="E11" s="32" t="s">
        <v>122</v>
      </c>
      <c r="G11" s="14" t="s">
        <v>131</v>
      </c>
      <c r="I11" s="14" t="s">
        <v>124</v>
      </c>
      <c r="K11" s="27">
        <v>1718338</v>
      </c>
      <c r="M11" s="27">
        <v>0</v>
      </c>
      <c r="O11" s="27">
        <v>504000</v>
      </c>
      <c r="Q11" s="27">
        <v>1214338</v>
      </c>
      <c r="S11" s="15">
        <v>4.146666731707341E-7</v>
      </c>
    </row>
    <row r="12" spans="1:19" ht="18.75" x14ac:dyDescent="0.45">
      <c r="A12" s="12" t="s">
        <v>129</v>
      </c>
      <c r="C12" s="14" t="s">
        <v>132</v>
      </c>
      <c r="E12" s="32" t="s">
        <v>122</v>
      </c>
      <c r="G12" s="14" t="s">
        <v>133</v>
      </c>
      <c r="I12" s="14" t="s">
        <v>124</v>
      </c>
      <c r="K12" s="27">
        <v>1387901549</v>
      </c>
      <c r="M12" s="27">
        <v>0</v>
      </c>
      <c r="O12" s="27">
        <v>504000</v>
      </c>
      <c r="Q12" s="27">
        <v>1387397549</v>
      </c>
      <c r="S12" s="15">
        <v>4.737622688321213E-4</v>
      </c>
    </row>
    <row r="13" spans="1:19" ht="37.5" x14ac:dyDescent="0.45">
      <c r="A13" s="12" t="s">
        <v>134</v>
      </c>
      <c r="C13" s="14" t="s">
        <v>135</v>
      </c>
      <c r="E13" s="32" t="s">
        <v>122</v>
      </c>
      <c r="G13" s="14" t="s">
        <v>136</v>
      </c>
      <c r="I13" s="14" t="s">
        <v>124</v>
      </c>
      <c r="L13" s="27"/>
      <c r="M13" s="27">
        <v>260000000000</v>
      </c>
      <c r="O13" s="27">
        <v>260000000000</v>
      </c>
    </row>
    <row r="14" spans="1:19" ht="18.75" x14ac:dyDescent="0.45">
      <c r="A14" s="16" t="s">
        <v>86</v>
      </c>
      <c r="K14" s="28">
        <f>SUM(K9:$K$13)</f>
        <v>47578317907</v>
      </c>
      <c r="M14" s="28">
        <f>SUM(M9:$M$13)</f>
        <v>537810000886</v>
      </c>
      <c r="O14" s="28">
        <f>SUM(O9:$O$13)</f>
        <v>528149210483</v>
      </c>
      <c r="Q14" s="28">
        <f>SUM(Q9:$Q$13)</f>
        <v>57239108310</v>
      </c>
      <c r="S14" s="17">
        <f>SUM(S9:$S$13)</f>
        <v>1.9545753009596194E-2</v>
      </c>
    </row>
    <row r="15" spans="1:19" ht="18.75" x14ac:dyDescent="0.45">
      <c r="K15" s="29"/>
      <c r="M15" s="29"/>
      <c r="O15" s="29"/>
      <c r="Q15" s="29"/>
      <c r="S15" s="18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O16" sqref="O16"/>
    </sheetView>
  </sheetViews>
  <sheetFormatPr defaultRowHeight="18" x14ac:dyDescent="0.45"/>
  <cols>
    <col min="1" max="1" width="17" style="3" customWidth="1"/>
    <col min="2" max="2" width="1.42578125" style="3" customWidth="1"/>
    <col min="3" max="3" width="11.42578125" style="3" customWidth="1"/>
    <col min="4" max="4" width="1.42578125" style="3" customWidth="1"/>
    <col min="5" max="5" width="7.140625" style="3" customWidth="1"/>
    <col min="6" max="6" width="1.42578125" style="3" customWidth="1"/>
    <col min="7" max="7" width="7.1406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1.4257812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1.42578125" style="3" customWidth="1"/>
    <col min="18" max="18" width="14.140625" style="3" customWidth="1"/>
    <col min="19" max="19" width="1.42578125" style="3" customWidth="1"/>
    <col min="20" max="20" width="11.42578125" style="3" customWidth="1"/>
    <col min="21" max="21" width="14.140625" style="3" customWidth="1"/>
    <col min="22" max="22" width="1.42578125" style="3" customWidth="1"/>
    <col min="23" max="23" width="11.42578125" style="3" customWidth="1"/>
    <col min="24" max="24" width="1.42578125" style="3" customWidth="1"/>
    <col min="25" max="25" width="17" style="3" customWidth="1"/>
    <col min="26" max="26" width="1.42578125" style="3" customWidth="1"/>
    <col min="27" max="27" width="17" style="3" customWidth="1"/>
    <col min="28" max="28" width="1.42578125" style="3" customWidth="1"/>
    <col min="29" max="29" width="8.5703125" style="3" customWidth="1"/>
    <col min="30" max="16384" width="9.140625" style="3"/>
  </cols>
  <sheetData>
    <row r="1" spans="1:2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5" spans="1:29" ht="21" x14ac:dyDescent="0.45">
      <c r="A5" s="5" t="s">
        <v>137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7" spans="1:29" ht="21" x14ac:dyDescent="0.45">
      <c r="K7" s="30" t="s">
        <v>5</v>
      </c>
      <c r="M7" s="6" t="s">
        <v>6</v>
      </c>
      <c r="N7" s="7"/>
      <c r="O7" s="7"/>
      <c r="P7" s="7"/>
      <c r="Q7" s="7"/>
      <c r="R7" s="7"/>
      <c r="S7" s="7"/>
      <c r="T7" s="7"/>
      <c r="U7" s="7"/>
      <c r="W7" s="6" t="s">
        <v>7</v>
      </c>
      <c r="X7" s="7"/>
      <c r="Y7" s="7"/>
      <c r="Z7" s="7"/>
      <c r="AA7" s="7"/>
      <c r="AB7" s="7"/>
      <c r="AC7" s="7"/>
    </row>
    <row r="8" spans="1:29" ht="18.75" x14ac:dyDescent="0.45">
      <c r="A8" s="8" t="s">
        <v>138</v>
      </c>
      <c r="C8" s="9" t="s">
        <v>99</v>
      </c>
      <c r="E8" s="9" t="s">
        <v>116</v>
      </c>
      <c r="G8" s="9" t="s">
        <v>139</v>
      </c>
      <c r="I8" s="9" t="s">
        <v>97</v>
      </c>
      <c r="K8" s="8" t="s">
        <v>9</v>
      </c>
      <c r="M8" s="8" t="s">
        <v>10</v>
      </c>
      <c r="O8" s="8" t="s">
        <v>11</v>
      </c>
      <c r="Q8" s="8" t="s">
        <v>12</v>
      </c>
      <c r="R8" s="2"/>
      <c r="T8" s="8" t="s">
        <v>13</v>
      </c>
      <c r="U8" s="2"/>
      <c r="W8" s="8" t="s">
        <v>9</v>
      </c>
      <c r="Y8" s="8" t="s">
        <v>10</v>
      </c>
      <c r="AA8" s="8" t="s">
        <v>11</v>
      </c>
      <c r="AC8" s="9" t="s">
        <v>15</v>
      </c>
    </row>
    <row r="9" spans="1:29" ht="18.75" x14ac:dyDescent="0.45">
      <c r="A9" s="10"/>
      <c r="C9" s="10"/>
      <c r="E9" s="10"/>
      <c r="G9" s="10"/>
      <c r="I9" s="10"/>
      <c r="K9" s="10"/>
      <c r="M9" s="10"/>
      <c r="O9" s="10"/>
      <c r="Q9" s="11" t="s">
        <v>9</v>
      </c>
      <c r="R9" s="11" t="s">
        <v>10</v>
      </c>
      <c r="T9" s="11" t="s">
        <v>9</v>
      </c>
      <c r="U9" s="11" t="s">
        <v>16</v>
      </c>
      <c r="W9" s="10"/>
      <c r="Y9" s="10"/>
      <c r="AA9" s="10"/>
      <c r="AC9" s="10"/>
    </row>
    <row r="10" spans="1:29" ht="18.75" x14ac:dyDescent="0.45">
      <c r="A10" s="16" t="s">
        <v>86</v>
      </c>
      <c r="K10" s="16">
        <f>SUM($K$9)</f>
        <v>0</v>
      </c>
      <c r="M10" s="16">
        <f>SUM($M$9)</f>
        <v>0</v>
      </c>
      <c r="O10" s="16">
        <f>SUM($O$9)</f>
        <v>0</v>
      </c>
      <c r="Q10" s="16">
        <f>SUM($Q$9)</f>
        <v>0</v>
      </c>
      <c r="R10" s="16">
        <f>SUM($R$9)</f>
        <v>0</v>
      </c>
      <c r="T10" s="16">
        <f>SUM($T$9)</f>
        <v>0</v>
      </c>
      <c r="U10" s="16">
        <f>SUM($U$9)</f>
        <v>0</v>
      </c>
      <c r="W10" s="16">
        <f>SUM($W$9)</f>
        <v>0</v>
      </c>
      <c r="Y10" s="16">
        <f>SUM($Y$9)</f>
        <v>0</v>
      </c>
      <c r="AA10" s="16">
        <f>SUM($AA$9)</f>
        <v>0</v>
      </c>
      <c r="AC10" s="17">
        <f>SUM($AC$9)</f>
        <v>0</v>
      </c>
    </row>
    <row r="11" spans="1:29" ht="18.75" x14ac:dyDescent="0.45">
      <c r="K11" s="18"/>
      <c r="M11" s="18"/>
      <c r="O11" s="18"/>
      <c r="Q11" s="18"/>
      <c r="R11" s="18"/>
      <c r="T11" s="18"/>
      <c r="U11" s="18"/>
      <c r="W11" s="18"/>
      <c r="Y11" s="18"/>
      <c r="AA11" s="18"/>
      <c r="AC11" s="18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A26" sqref="A26"/>
    </sheetView>
  </sheetViews>
  <sheetFormatPr defaultRowHeight="18" x14ac:dyDescent="0.45"/>
  <cols>
    <col min="1" max="1" width="49.710937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21.28515625" style="21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6384" width="9.140625" style="3"/>
  </cols>
  <sheetData>
    <row r="1" spans="1: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</row>
    <row r="2" spans="1:9" ht="20.100000000000001" customHeight="1" x14ac:dyDescent="0.45">
      <c r="A2" s="4" t="s">
        <v>140</v>
      </c>
      <c r="B2" s="2"/>
      <c r="C2" s="2"/>
      <c r="D2" s="2"/>
      <c r="E2" s="2"/>
      <c r="F2" s="2"/>
      <c r="G2" s="2"/>
      <c r="H2" s="2"/>
      <c r="I2" s="2"/>
    </row>
    <row r="3" spans="1: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</row>
    <row r="5" spans="1:9" ht="21" x14ac:dyDescent="0.45">
      <c r="A5" s="5" t="s">
        <v>141</v>
      </c>
      <c r="B5" s="2"/>
      <c r="C5" s="2"/>
      <c r="D5" s="2"/>
      <c r="E5" s="2"/>
      <c r="F5" s="2"/>
      <c r="G5" s="2"/>
      <c r="H5" s="2"/>
      <c r="I5" s="2"/>
    </row>
    <row r="7" spans="1:9" ht="42" x14ac:dyDescent="0.45">
      <c r="A7" s="30" t="s">
        <v>142</v>
      </c>
      <c r="C7" s="30" t="s">
        <v>143</v>
      </c>
      <c r="E7" s="33" t="s">
        <v>117</v>
      </c>
      <c r="G7" s="31" t="s">
        <v>144</v>
      </c>
      <c r="I7" s="31" t="s">
        <v>145</v>
      </c>
    </row>
    <row r="8" spans="1:9" ht="21" x14ac:dyDescent="0.45">
      <c r="A8" s="34" t="s">
        <v>146</v>
      </c>
      <c r="C8" s="14" t="s">
        <v>147</v>
      </c>
      <c r="E8" s="27">
        <v>-228564776140</v>
      </c>
      <c r="G8" s="15">
        <f>E8/-228531644816</f>
        <v>1.0001449747759295</v>
      </c>
      <c r="I8" s="15">
        <f>E8/2928467799726</f>
        <v>-7.8049270735155593E-2</v>
      </c>
    </row>
    <row r="9" spans="1:9" ht="21" x14ac:dyDescent="0.45">
      <c r="A9" s="34" t="s">
        <v>148</v>
      </c>
      <c r="C9" s="14" t="s">
        <v>149</v>
      </c>
      <c r="E9" s="27">
        <v>0</v>
      </c>
      <c r="G9" s="15">
        <f>E9/-228531644816</f>
        <v>0</v>
      </c>
      <c r="I9" s="15">
        <f>E9/2928467799726</f>
        <v>0</v>
      </c>
    </row>
    <row r="10" spans="1:9" ht="21" x14ac:dyDescent="0.45">
      <c r="A10" s="34" t="s">
        <v>150</v>
      </c>
      <c r="C10" s="14" t="s">
        <v>151</v>
      </c>
      <c r="E10" s="27">
        <v>998454</v>
      </c>
      <c r="G10" s="15">
        <f>E10/-228531644816</f>
        <v>-4.3689966910442329E-6</v>
      </c>
      <c r="I10" s="15">
        <f>E10/2928467799726</f>
        <v>3.4094757678176269E-7</v>
      </c>
    </row>
    <row r="11" spans="1:9" ht="21" x14ac:dyDescent="0.45">
      <c r="A11" s="34" t="s">
        <v>152</v>
      </c>
      <c r="C11" s="14" t="s">
        <v>153</v>
      </c>
      <c r="E11" s="27">
        <v>32132870</v>
      </c>
      <c r="G11" s="15">
        <f>E11/-228531644816</f>
        <v>-1.4060577923845715E-4</v>
      </c>
      <c r="I11" s="15">
        <f>E11/2928467799726</f>
        <v>1.0972587782254764E-5</v>
      </c>
    </row>
    <row r="12" spans="1:9" ht="21" x14ac:dyDescent="0.45">
      <c r="A12" s="30" t="s">
        <v>86</v>
      </c>
      <c r="E12" s="28">
        <f>SUM(E8:$E$11)</f>
        <v>-228531644816</v>
      </c>
      <c r="G12" s="17">
        <f>SUM(G8:$G$11)</f>
        <v>0.99999999999999989</v>
      </c>
      <c r="I12" s="17">
        <f>SUM(I8:$I$11)</f>
        <v>-7.8037957199796559E-2</v>
      </c>
    </row>
    <row r="13" spans="1:9" ht="18.75" x14ac:dyDescent="0.45">
      <c r="E13" s="29"/>
      <c r="G13" s="18"/>
      <c r="I13" s="18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5"/>
  <sheetViews>
    <sheetView rightToLeft="1" workbookViewId="0">
      <selection activeCell="G24" sqref="G24"/>
    </sheetView>
  </sheetViews>
  <sheetFormatPr defaultRowHeight="18" x14ac:dyDescent="0.45"/>
  <cols>
    <col min="1" max="1" width="17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2.7109375" style="21" customWidth="1"/>
    <col min="6" max="6" width="1.42578125" style="21" customWidth="1"/>
    <col min="7" max="7" width="11.42578125" style="21" customWidth="1"/>
    <col min="8" max="8" width="1.42578125" style="21" customWidth="1"/>
    <col min="9" max="9" width="18.42578125" style="21" customWidth="1"/>
    <col min="10" max="10" width="1.42578125" style="21" customWidth="1"/>
    <col min="11" max="11" width="15.28515625" style="21" bestFit="1" customWidth="1"/>
    <col min="12" max="12" width="1.42578125" style="21" customWidth="1"/>
    <col min="13" max="13" width="18.42578125" style="21" customWidth="1"/>
    <col min="14" max="14" width="1.42578125" style="21" customWidth="1"/>
    <col min="15" max="15" width="18.42578125" style="21" customWidth="1"/>
    <col min="16" max="16" width="1.42578125" style="21" customWidth="1"/>
    <col min="17" max="17" width="15.28515625" style="21" bestFit="1" customWidth="1"/>
    <col min="18" max="18" width="1.42578125" style="21" customWidth="1"/>
    <col min="19" max="19" width="18.42578125" style="21" customWidth="1"/>
    <col min="20" max="16384" width="9.140625" style="3"/>
  </cols>
  <sheetData>
    <row r="1" spans="1:1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5">
      <c r="A2" s="4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5" t="s">
        <v>154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C7" s="6" t="s">
        <v>155</v>
      </c>
      <c r="D7" s="7"/>
      <c r="E7" s="7"/>
      <c r="F7" s="7"/>
      <c r="G7" s="7"/>
      <c r="I7" s="19" t="s">
        <v>156</v>
      </c>
      <c r="J7" s="20"/>
      <c r="K7" s="20"/>
      <c r="L7" s="20"/>
      <c r="M7" s="20"/>
      <c r="O7" s="19" t="s">
        <v>7</v>
      </c>
      <c r="P7" s="20"/>
      <c r="Q7" s="20"/>
      <c r="R7" s="20"/>
      <c r="S7" s="20"/>
    </row>
    <row r="8" spans="1:19" ht="63" x14ac:dyDescent="0.45">
      <c r="A8" s="30" t="s">
        <v>88</v>
      </c>
      <c r="C8" s="31" t="s">
        <v>157</v>
      </c>
      <c r="E8" s="35" t="s">
        <v>158</v>
      </c>
      <c r="G8" s="35" t="s">
        <v>159</v>
      </c>
      <c r="I8" s="35" t="s">
        <v>160</v>
      </c>
      <c r="K8" s="35" t="s">
        <v>161</v>
      </c>
      <c r="M8" s="35" t="s">
        <v>162</v>
      </c>
      <c r="O8" s="35" t="s">
        <v>160</v>
      </c>
      <c r="Q8" s="35" t="s">
        <v>161</v>
      </c>
      <c r="S8" s="35" t="s">
        <v>162</v>
      </c>
    </row>
    <row r="9" spans="1:19" ht="18.75" x14ac:dyDescent="0.45">
      <c r="A9" s="32" t="s">
        <v>32</v>
      </c>
      <c r="C9" s="14" t="s">
        <v>163</v>
      </c>
      <c r="E9" s="27">
        <v>918293</v>
      </c>
      <c r="G9" s="27">
        <v>2950</v>
      </c>
      <c r="I9" s="27">
        <v>2708964350</v>
      </c>
      <c r="K9" s="27">
        <v>-379701717</v>
      </c>
      <c r="M9" s="27">
        <v>2329262633</v>
      </c>
      <c r="O9" s="27">
        <v>2708964350</v>
      </c>
      <c r="Q9" s="27">
        <v>-379701717</v>
      </c>
      <c r="S9" s="27">
        <v>2329262633</v>
      </c>
    </row>
    <row r="10" spans="1:19" ht="18.75" x14ac:dyDescent="0.45">
      <c r="A10" s="32" t="s">
        <v>33</v>
      </c>
      <c r="C10" s="14" t="s">
        <v>164</v>
      </c>
      <c r="E10" s="27">
        <v>906145</v>
      </c>
      <c r="G10" s="27">
        <v>2920</v>
      </c>
      <c r="I10" s="27">
        <v>2645943400</v>
      </c>
      <c r="K10" s="27">
        <v>-349226775</v>
      </c>
      <c r="M10" s="27">
        <v>2296716625</v>
      </c>
      <c r="O10" s="27">
        <v>2645943400</v>
      </c>
      <c r="Q10" s="27">
        <v>-349226775</v>
      </c>
      <c r="S10" s="27">
        <v>2296716625</v>
      </c>
    </row>
    <row r="11" spans="1:19" ht="18.75" x14ac:dyDescent="0.45">
      <c r="A11" s="32" t="s">
        <v>43</v>
      </c>
      <c r="C11" s="14" t="s">
        <v>165</v>
      </c>
      <c r="E11" s="27">
        <v>5109828</v>
      </c>
      <c r="G11" s="27">
        <v>3000</v>
      </c>
      <c r="N11" s="27"/>
      <c r="O11" s="27">
        <v>15329484000</v>
      </c>
      <c r="Q11" s="27">
        <v>0</v>
      </c>
      <c r="S11" s="27">
        <v>15329484000</v>
      </c>
    </row>
    <row r="12" spans="1:19" ht="18.75" x14ac:dyDescent="0.45">
      <c r="A12" s="32" t="s">
        <v>49</v>
      </c>
      <c r="C12" s="14" t="s">
        <v>166</v>
      </c>
      <c r="E12" s="27">
        <v>465796</v>
      </c>
      <c r="G12" s="27">
        <v>7500</v>
      </c>
      <c r="I12" s="27">
        <v>3493470000</v>
      </c>
      <c r="K12" s="27">
        <v>-484345398</v>
      </c>
      <c r="M12" s="27">
        <v>3009124602</v>
      </c>
      <c r="O12" s="27">
        <v>3493470000</v>
      </c>
      <c r="Q12" s="27">
        <v>-484345398</v>
      </c>
      <c r="S12" s="27">
        <v>3009124602</v>
      </c>
    </row>
    <row r="13" spans="1:19" ht="18.75" x14ac:dyDescent="0.45">
      <c r="A13" s="32" t="s">
        <v>67</v>
      </c>
      <c r="C13" s="14" t="s">
        <v>167</v>
      </c>
      <c r="E13" s="27">
        <v>435742</v>
      </c>
      <c r="G13" s="27">
        <v>6000</v>
      </c>
      <c r="I13" s="27">
        <v>2614452000</v>
      </c>
      <c r="K13" s="27">
        <v>-363803462</v>
      </c>
      <c r="M13" s="27">
        <v>2250648538</v>
      </c>
      <c r="O13" s="27">
        <v>2614452000</v>
      </c>
      <c r="Q13" s="27">
        <v>-363803462</v>
      </c>
      <c r="S13" s="27">
        <v>2250648538</v>
      </c>
    </row>
    <row r="14" spans="1:19" ht="18.75" x14ac:dyDescent="0.45">
      <c r="A14" s="16" t="s">
        <v>86</v>
      </c>
      <c r="I14" s="28">
        <f>SUM(I9:$I$13)</f>
        <v>11462829750</v>
      </c>
      <c r="K14" s="28">
        <f>SUM(K9:$K$13)</f>
        <v>-1577077352</v>
      </c>
      <c r="M14" s="28">
        <f>SUM(M9:$M$13)</f>
        <v>9885752398</v>
      </c>
      <c r="O14" s="28">
        <f>SUM(O9:$O$13)</f>
        <v>26792313750</v>
      </c>
      <c r="Q14" s="28">
        <f>SUM(Q9:$Q$13)</f>
        <v>-1577077352</v>
      </c>
      <c r="S14" s="28">
        <f>SUM(S9:$S$13)</f>
        <v>25215236398</v>
      </c>
    </row>
    <row r="15" spans="1:19" ht="18.75" x14ac:dyDescent="0.45">
      <c r="I15" s="29"/>
      <c r="K15" s="29"/>
      <c r="M15" s="29"/>
      <c r="O15" s="29"/>
      <c r="Q15" s="29"/>
      <c r="S15" s="2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2024-05-28T10:37:47Z</dcterms:created>
  <dcterms:modified xsi:type="dcterms:W3CDTF">2024-05-28T10:42:43Z</dcterms:modified>
</cp:coreProperties>
</file>