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yasini\Desktop\"/>
    </mc:Choice>
  </mc:AlternateContent>
  <xr:revisionPtr revIDLastSave="0" documentId="8_{4125226B-9449-4BA4-9DD5-464AA99CBBB7}" xr6:coauthVersionLast="45" xr6:coauthVersionMax="45" xr10:uidLastSave="{00000000-0000-0000-0000-000000000000}"/>
  <bookViews>
    <workbookView xWindow="-120" yWindow="-120" windowWidth="29040" windowHeight="15840" activeTab="15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I10" i="15"/>
  <c r="K9" i="15" s="1"/>
  <c r="K10" i="15" s="1"/>
  <c r="G10" i="15"/>
  <c r="E10" i="15"/>
  <c r="G9" i="15"/>
  <c r="Q9" i="14"/>
  <c r="O9" i="14"/>
  <c r="M9" i="14"/>
  <c r="K9" i="14"/>
  <c r="I9" i="14"/>
  <c r="G9" i="14"/>
  <c r="E9" i="14"/>
  <c r="C9" i="14"/>
  <c r="U76" i="13"/>
  <c r="S76" i="13"/>
  <c r="Q76" i="13"/>
  <c r="O76" i="13"/>
  <c r="M76" i="13"/>
  <c r="K76" i="13"/>
  <c r="I76" i="13"/>
  <c r="G76" i="13"/>
  <c r="E76" i="13"/>
  <c r="C76" i="13"/>
  <c r="Q78" i="12"/>
  <c r="O78" i="12"/>
  <c r="M78" i="12"/>
  <c r="K78" i="12"/>
  <c r="I78" i="12"/>
  <c r="G78" i="12"/>
  <c r="E78" i="12"/>
  <c r="C78" i="12"/>
  <c r="Q14" i="11"/>
  <c r="O14" i="11"/>
  <c r="M14" i="11"/>
  <c r="K14" i="11"/>
  <c r="I14" i="11"/>
  <c r="G14" i="11"/>
  <c r="E14" i="11"/>
  <c r="C14" i="11"/>
  <c r="S10" i="10"/>
  <c r="Q10" i="10"/>
  <c r="O10" i="10"/>
  <c r="M10" i="10"/>
  <c r="K10" i="10"/>
  <c r="I10" i="10"/>
  <c r="S25" i="9"/>
  <c r="Q25" i="9"/>
  <c r="O25" i="9"/>
  <c r="M25" i="9"/>
  <c r="K25" i="9"/>
  <c r="I25" i="9"/>
  <c r="E12" i="8"/>
  <c r="I11" i="8"/>
  <c r="G11" i="8"/>
  <c r="I10" i="8"/>
  <c r="G10" i="8"/>
  <c r="G12" i="8" s="1"/>
  <c r="I9" i="8"/>
  <c r="G9" i="8"/>
  <c r="I8" i="8"/>
  <c r="I12" i="8" s="1"/>
  <c r="G8" i="8"/>
  <c r="AC10" i="7"/>
  <c r="AA10" i="7"/>
  <c r="Y10" i="7"/>
  <c r="W10" i="7"/>
  <c r="U10" i="7"/>
  <c r="T10" i="7"/>
  <c r="R10" i="7"/>
  <c r="Q10" i="7"/>
  <c r="O10" i="7"/>
  <c r="M10" i="7"/>
  <c r="K10" i="7"/>
  <c r="S13" i="6"/>
  <c r="Q13" i="6"/>
  <c r="O13" i="6"/>
  <c r="M13" i="6"/>
  <c r="K13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80" i="2"/>
  <c r="U80" i="2"/>
  <c r="S80" i="2"/>
  <c r="Q80" i="2"/>
  <c r="O80" i="2"/>
  <c r="M80" i="2"/>
  <c r="L80" i="2"/>
  <c r="J80" i="2"/>
  <c r="I80" i="2"/>
  <c r="G80" i="2"/>
  <c r="E80" i="2"/>
  <c r="C80" i="2"/>
</calcChain>
</file>

<file path=xl/sharedStrings.xml><?xml version="1.0" encoding="utf-8"?>
<sst xmlns="http://schemas.openxmlformats.org/spreadsheetml/2006/main" count="545" uniqueCount="209">
  <si>
    <t>‫صندوق سرمايه ‌گذاري مشترك بورسيران</t>
  </si>
  <si>
    <t>‫صورت وضعیت پورتفوی</t>
  </si>
  <si>
    <t>‫برای ماه منتهی به 1403/03/31</t>
  </si>
  <si>
    <t>‫1- سرمایه گذاری ها</t>
  </si>
  <si>
    <t>‫1-1- سرمایه گذاری در سهام و حق تقدم سهام</t>
  </si>
  <si>
    <t>‫1403/02/31</t>
  </si>
  <si>
    <t>‫تغییرات طی دوره</t>
  </si>
  <si>
    <t>‫1403/03/31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</si>
  <si>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</si>
  <si>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</si>
  <si>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</si>
  <si>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</si>
  <si>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</si>
  <si>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</si>
  <si>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</si>
  <si>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</si>
  <si>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</si>
  <si>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‫آهن و فولاد غدير ايرانيان</t>
  </si>
  <si>
    <t>‫اقتصاد نوين</t>
  </si>
  <si>
    <t>‫املاح ايران</t>
  </si>
  <si>
    <t>‫انتقال داده هاي آسياتك</t>
  </si>
  <si>
    <t>‫ايران تاير</t>
  </si>
  <si>
    <t>‫ايران خودرو</t>
  </si>
  <si>
    <t>‫ايران خودرو ديزل</t>
  </si>
  <si>
    <t>‫باما</t>
  </si>
  <si>
    <t>‫بانك خاورميانه</t>
  </si>
  <si>
    <t>‫بانك ملت</t>
  </si>
  <si>
    <t>‫بهار رز عاليس چناران</t>
  </si>
  <si>
    <t>‫بين المللي توسعه ص. معادن غدير</t>
  </si>
  <si>
    <t>‫بیمه کوثر</t>
  </si>
  <si>
    <t>‫توسعه سامانه ي نرم افزاري نگين</t>
  </si>
  <si>
    <t>‫حمل و نقل بین المللی خلیج فارس</t>
  </si>
  <si>
    <t>‫داروئي داروپخش</t>
  </si>
  <si>
    <t>‫داروسازي دانا</t>
  </si>
  <si>
    <t>‫داروسازي فارابي</t>
  </si>
  <si>
    <t>‫دارويي‌ رازك‌</t>
  </si>
  <si>
    <t>‫زامياد</t>
  </si>
  <si>
    <t>‫س. الماس حكمت ايرانيان</t>
  </si>
  <si>
    <t>‫سايپا</t>
  </si>
  <si>
    <t>‫سبحان_دارو</t>
  </si>
  <si>
    <t>‫سرمايه سبحان</t>
  </si>
  <si>
    <t>‫سرمايه گذاري البرز</t>
  </si>
  <si>
    <t>‫سرمايه گذاري سپه</t>
  </si>
  <si>
    <t>‫سرمايه گذاري غدير</t>
  </si>
  <si>
    <t>‫سيمان آبيك</t>
  </si>
  <si>
    <t>‫سيمان اردستان</t>
  </si>
  <si>
    <t>‫سيمان سپاهان</t>
  </si>
  <si>
    <t>‫سيمان فارس</t>
  </si>
  <si>
    <t>‫سيمان فارس و خوزستان</t>
  </si>
  <si>
    <t>‫سيمان هگمتان</t>
  </si>
  <si>
    <t>‫ص. معدني كيمياي زنجان گستران</t>
  </si>
  <si>
    <t>‫صنايع شيميايي كيمياگران امروز</t>
  </si>
  <si>
    <t>‫صنايع ماديران</t>
  </si>
  <si>
    <t>‫صنايع ماديران (تقدم)</t>
  </si>
  <si>
    <t>‫صنعتي بارز</t>
  </si>
  <si>
    <t>‫غلتك سازان سپاهان</t>
  </si>
  <si>
    <t>‫فولاد آلياژي ايران</t>
  </si>
  <si>
    <t>‫فولاد آلياژي ايران (تقدم)</t>
  </si>
  <si>
    <t>‫فولاد كاوه</t>
  </si>
  <si>
    <t>‫فولاد مباركه</t>
  </si>
  <si>
    <t>‫فولاد هرمزگان</t>
  </si>
  <si>
    <t>‫قند اصفهان</t>
  </si>
  <si>
    <t>‫قند قزوين</t>
  </si>
  <si>
    <t>‫قند مرودشت</t>
  </si>
  <si>
    <t>‫كربن</t>
  </si>
  <si>
    <t>‫كوير تاير</t>
  </si>
  <si>
    <t>‫ملي مس</t>
  </si>
  <si>
    <t>‫مواداوليه داروپخش</t>
  </si>
  <si>
    <t>‫مپنا</t>
  </si>
  <si>
    <t>‫نشاسته و گلوكز آردينه</t>
  </si>
  <si>
    <t>‫نفت اصفهان</t>
  </si>
  <si>
    <t>‫نفت بندر عباس</t>
  </si>
  <si>
    <t>‫نفت تهران</t>
  </si>
  <si>
    <t>‫نفت سپاهان</t>
  </si>
  <si>
    <t>‫پارس توشه</t>
  </si>
  <si>
    <t>‫پارس دارو</t>
  </si>
  <si>
    <t>‫پارس فولاد سبزوار</t>
  </si>
  <si>
    <t>‫پتروشيمي تندگويان</t>
  </si>
  <si>
    <t>‫پتروشيمي نوري</t>
  </si>
  <si>
    <t>‫پتروشيمی پردیس</t>
  </si>
  <si>
    <t>‫پتروشیمی تامین</t>
  </si>
  <si>
    <t>‫پخش البرز</t>
  </si>
  <si>
    <t>‫پويا زركان آق دره</t>
  </si>
  <si>
    <t>‫گ.س.وت.ص.پتروشيمي خليج فارس</t>
  </si>
  <si>
    <t>‫گروه توسعه مالي مهر آيندگان - (نماد قدیمی حذف شده)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</si>
  <si>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</si>
  <si>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</si>
  <si>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</si>
  <si>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</si>
  <si>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</si>
  <si>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</si>
  <si>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</si>
  <si>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</si>
  <si>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</si>
  <si>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</si>
  <si>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</si>
  <si>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</si>
  <si>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</si>
  <si>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</si>
  <si>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</si>
  <si>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</si>
  <si>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</si>
  <si>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</si>
  <si>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</si>
  <si>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</si>
  <si>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</si>
  <si>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</si>
  <si>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</si>
  <si>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</si>
  <si>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</si>
  <si>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</si>
  <si>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</si>
  <si>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</si>
  <si>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</si>
  <si>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</si>
  <si>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</si>
  <si>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</si>
  <si>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</si>
  <si>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</si>
  <si>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</si>
  <si>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خاورميانه</t>
  </si>
  <si>
    <t>‫1007/11/040/707073255</t>
  </si>
  <si>
    <t>‫جاري</t>
  </si>
  <si>
    <t>‫1398/11/23</t>
  </si>
  <si>
    <t>‫0</t>
  </si>
  <si>
    <t>‫سپرده بانکی نزد بانک شهر</t>
  </si>
  <si>
    <t>‫7001000291863</t>
  </si>
  <si>
    <t>‫کوتاه مدت</t>
  </si>
  <si>
    <t>‫1400/01/23</t>
  </si>
  <si>
    <t>‫سپرده بانکی نزد بانک ملت</t>
  </si>
  <si>
    <t>‫94/15585306</t>
  </si>
  <si>
    <t>‫1388/04/09</t>
  </si>
  <si>
    <t>‫9511009755</t>
  </si>
  <si>
    <t>‫1400/12/09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</si>
  <si>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</si>
  <si>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</si>
  <si>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</si>
  <si>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</si>
  <si>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</si>
  <si>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</si>
  <si>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</si>
  <si>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</si>
  <si>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</si>
  <si>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</si>
  <si>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</si>
  <si>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</si>
  <si>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</si>
  <si>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</si>
  <si>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</si>
  <si>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</si>
  <si>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</si>
  <si>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</si>
  <si>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</si>
  <si>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</si>
  <si>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</si>
  <si>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</si>
  <si>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</si>
  <si>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</si>
  <si>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</si>
  <si>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</si>
  <si>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‫1403/03/23</t>
  </si>
  <si>
    <t>‫1403/02/29</t>
  </si>
  <si>
    <t>‫1403/02/13</t>
  </si>
  <si>
    <t>‫1403/03/07</t>
  </si>
  <si>
    <t>‫1403/03/27</t>
  </si>
  <si>
    <t>‫1403/02/30</t>
  </si>
  <si>
    <t>‫1403/01/28</t>
  </si>
  <si>
    <t>‫1403/03/13</t>
  </si>
  <si>
    <t>‫1403/02/26</t>
  </si>
  <si>
    <t>‫1403/02/27</t>
  </si>
  <si>
    <t>‫1403/03/09</t>
  </si>
  <si>
    <t>‫1403/03/26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</si>
  <si>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</si>
  <si>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</si>
  <si>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</si>
  <si>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</si>
  <si>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مدت-7001000291863-شهر</t>
  </si>
  <si>
    <t>‫1403/03/01</t>
  </si>
  <si>
    <t>‫-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</si>
  <si>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</si>
  <si>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</si>
  <si>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</si>
  <si>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</si>
  <si>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</si>
  <si>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</si>
  <si>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</si>
  <si>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</si>
  <si>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</si>
  <si>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</si>
  <si>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</si>
  <si>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</si>
  <si>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‫بيمه كوثر</t>
  </si>
  <si>
    <t>‫حمل و نقل بين المللي خليج فارس</t>
  </si>
  <si>
    <t>‫دارو رازك</t>
  </si>
  <si>
    <t>‫صنايع ماشين هاي اداري ايران</t>
  </si>
  <si>
    <t>‫پتروشيمي تامين</t>
  </si>
  <si>
    <t>‫پتروشيمي پرديس</t>
  </si>
  <si>
    <t>‫گروه پتروشيمي س.ايرانيان</t>
  </si>
  <si>
    <t>‫مخابرات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</si>
  <si>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</si>
  <si>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</si>
  <si>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</si>
  <si>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</si>
  <si>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</si>
  <si>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</si>
  <si>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</si>
  <si>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</si>
  <si>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‫4-2- سایر درآمدها: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</si>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</sst>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3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/>
    <xf numFmtId="37" fontId="5" fillId="0" borderId="0" xfId="0" applyNumberFormat="1" applyFont="1" applyAlignment="1">
      <alignment horizontal="right" vertical="center"/>
    </xf>
    <xf numFmtId="37" fontId="5" fillId="0" borderId="1" xfId="0" applyNumberFormat="1" applyFont="1" applyBorder="1" applyAlignment="1">
      <alignment horizontal="center" vertical="center"/>
    </xf>
    <xf numFmtId="0" fontId="3" fillId="2" borderId="2" xfId="0" applyNumberFormat="1" applyFont="1" applyFill="1" applyBorder="1"/>
    <xf numFmtId="0" fontId="6" fillId="0" borderId="0" xfId="0" applyFont="1" applyAlignment="1">
      <alignment horizontal="center" vertical="center"/>
    </xf>
    <xf numFmtId="37" fontId="6" fillId="0" borderId="0" xfId="0" applyNumberFormat="1" applyFont="1" applyAlignment="1">
      <alignment horizontal="center" vertical="center" wrapText="1"/>
    </xf>
    <xf numFmtId="37" fontId="6" fillId="0" borderId="1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right" vertical="center" wrapText="1"/>
    </xf>
    <xf numFmtId="3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37" fontId="6" fillId="0" borderId="3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37" fontId="6" fillId="0" borderId="4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3" fillId="2" borderId="2" xfId="0" applyNumberFormat="1" applyFont="1" applyFill="1" applyBorder="1"/>
    <xf numFmtId="3" fontId="3" fillId="0" borderId="0" xfId="0" applyNumberFormat="1" applyFont="1"/>
    <xf numFmtId="3" fontId="6" fillId="0" borderId="0" xfId="0" applyNumberFormat="1" applyFont="1" applyAlignment="1">
      <alignment horizontal="center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 wrapText="1"/>
    </xf>
    <xf numFmtId="37" fontId="6" fillId="0" borderId="0" xfId="0" applyNumberFormat="1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right" vertical="center"/>
    </xf>
    <xf numFmtId="37" fontId="5" fillId="0" borderId="0" xfId="0" applyNumberFormat="1" applyFont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5" xfId="0" applyNumberFormat="1" applyFont="1" applyBorder="1" applyAlignment="1">
      <alignment horizontal="center" vertical="center"/>
    </xf>
    <xf numFmtId="0" fontId="3" fillId="2" borderId="6" xfId="0" applyNumberFormat="1" applyFont="1" applyFill="1" applyBorder="1"/>
    <xf numFmtId="0" fontId="3" fillId="2" borderId="7" xfId="0" applyNumberFormat="1" applyFont="1" applyFill="1" applyBorder="1"/>
    <xf numFmtId="9" fontId="6" fillId="0" borderId="3" xfId="0" applyNumberFormat="1" applyFont="1" applyBorder="1" applyAlignment="1">
      <alignment horizontal="center" vertical="center"/>
    </xf>
    <xf numFmtId="9" fontId="6" fillId="0" borderId="0" xfId="1" applyFont="1" applyAlignment="1">
      <alignment horizontal="center" vertical="center"/>
    </xf>
    <xf numFmtId="9" fontId="3" fillId="0" borderId="0" xfId="1" applyFont="1"/>
    <xf numFmtId="9" fontId="6" fillId="0" borderId="3" xfId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37475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8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7" workbookViewId="0">
      <selection activeCell="D26" sqref="D26"/>
    </sheetView>
  </sheetViews>
  <sheetFormatPr defaultRowHeight="18" x14ac:dyDescent="0.25"/>
  <cols>
    <col min="1" max="16384" width="9.140625" style="3"/>
  </cols>
  <sheetData>
    <row r="22" spans="1:10" ht="39.950000000000003" customHeight="1" x14ac:dyDescent="0.25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 x14ac:dyDescent="0.25">
      <c r="A23" s="1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 x14ac:dyDescent="0.25">
      <c r="A24" s="1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"/>
  <sheetViews>
    <sheetView rightToLeft="1" workbookViewId="0">
      <selection activeCell="Q20" sqref="A1:XFD1048576"/>
    </sheetView>
  </sheetViews>
  <sheetFormatPr defaultRowHeight="18" x14ac:dyDescent="0.25"/>
  <cols>
    <col min="1" max="1" width="21.28515625" style="3" customWidth="1"/>
    <col min="2" max="2" width="1.42578125" style="3" customWidth="1"/>
    <col min="3" max="3" width="11.42578125" style="3" customWidth="1"/>
    <col min="4" max="4" width="1.42578125" style="3" customWidth="1"/>
    <col min="5" max="5" width="11.42578125" style="3" customWidth="1"/>
    <col min="6" max="6" width="1.42578125" style="3" customWidth="1"/>
    <col min="7" max="7" width="11.42578125" style="3" customWidth="1"/>
    <col min="8" max="8" width="1.42578125" style="3" customWidth="1"/>
    <col min="9" max="9" width="18.42578125" style="3" customWidth="1"/>
    <col min="10" max="10" width="1.42578125" style="3" customWidth="1"/>
    <col min="11" max="11" width="14.140625" style="3" customWidth="1"/>
    <col min="12" max="12" width="1.42578125" style="3" customWidth="1"/>
    <col min="13" max="13" width="18.42578125" style="3" customWidth="1"/>
    <col min="14" max="14" width="1.42578125" style="3" customWidth="1"/>
    <col min="15" max="15" width="18.42578125" style="3" customWidth="1"/>
    <col min="16" max="16" width="1.42578125" style="3" customWidth="1"/>
    <col min="17" max="17" width="14.140625" style="3" customWidth="1"/>
    <col min="18" max="18" width="1.42578125" style="3" customWidth="1"/>
    <col min="19" max="19" width="18.42578125" style="3" customWidth="1"/>
    <col min="20" max="16384" width="9.140625" style="3"/>
  </cols>
  <sheetData>
    <row r="1" spans="1:19" ht="20.100000000000001" customHeight="1" x14ac:dyDescent="0.25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0.100000000000001" customHeight="1" x14ac:dyDescent="0.25">
      <c r="A2" s="4" t="s">
        <v>137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5" spans="1:19" ht="21" x14ac:dyDescent="0.25">
      <c r="A5" s="38" t="s">
        <v>172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19" ht="21" x14ac:dyDescent="0.25">
      <c r="I7" s="8" t="s">
        <v>153</v>
      </c>
      <c r="J7" s="39"/>
      <c r="K7" s="39"/>
      <c r="L7" s="39"/>
      <c r="M7" s="39"/>
      <c r="O7" s="8" t="s">
        <v>7</v>
      </c>
      <c r="P7" s="39"/>
      <c r="Q7" s="39"/>
      <c r="R7" s="39"/>
      <c r="S7" s="39"/>
    </row>
    <row r="8" spans="1:19" ht="42" x14ac:dyDescent="0.25">
      <c r="A8" s="40" t="s">
        <v>139</v>
      </c>
      <c r="C8" s="33" t="s">
        <v>173</v>
      </c>
      <c r="E8" s="33" t="s">
        <v>99</v>
      </c>
      <c r="G8" s="33" t="s">
        <v>116</v>
      </c>
      <c r="I8" s="33" t="s">
        <v>174</v>
      </c>
      <c r="K8" s="33" t="s">
        <v>158</v>
      </c>
      <c r="M8" s="33" t="s">
        <v>175</v>
      </c>
      <c r="O8" s="33" t="s">
        <v>174</v>
      </c>
      <c r="Q8" s="33" t="s">
        <v>158</v>
      </c>
      <c r="S8" s="33" t="s">
        <v>175</v>
      </c>
    </row>
    <row r="9" spans="1:19" ht="37.5" x14ac:dyDescent="0.25">
      <c r="A9" s="34" t="s">
        <v>176</v>
      </c>
      <c r="C9" s="16" t="s">
        <v>177</v>
      </c>
      <c r="E9" s="16" t="s">
        <v>178</v>
      </c>
      <c r="G9" s="16" t="s">
        <v>124</v>
      </c>
      <c r="I9" s="15">
        <v>518931</v>
      </c>
      <c r="K9" s="15">
        <v>0</v>
      </c>
      <c r="M9" s="15">
        <v>518931</v>
      </c>
      <c r="O9" s="15">
        <v>1517385</v>
      </c>
      <c r="Q9" s="15">
        <v>0</v>
      </c>
      <c r="S9" s="15">
        <v>1517385</v>
      </c>
    </row>
    <row r="10" spans="1:19" ht="18.75" x14ac:dyDescent="0.25">
      <c r="A10" s="18" t="s">
        <v>86</v>
      </c>
      <c r="I10" s="18">
        <f>SUM(I9:$I$9)</f>
        <v>518931</v>
      </c>
      <c r="K10" s="18">
        <f>SUM(K9:$K$9)</f>
        <v>0</v>
      </c>
      <c r="M10" s="18">
        <f>SUM(M9:$M$9)</f>
        <v>518931</v>
      </c>
      <c r="O10" s="18">
        <f>SUM(O9:$O$9)</f>
        <v>1517385</v>
      </c>
      <c r="Q10" s="18">
        <f>SUM(Q9:$Q$9)</f>
        <v>0</v>
      </c>
      <c r="S10" s="18">
        <f>SUM(S9:$S$9)</f>
        <v>1517385</v>
      </c>
    </row>
    <row r="11" spans="1:19" ht="18.75" x14ac:dyDescent="0.25">
      <c r="I11" s="20"/>
      <c r="K11" s="20"/>
      <c r="M11" s="20"/>
      <c r="O11" s="20"/>
      <c r="Q11" s="20"/>
      <c r="S11" s="20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7"/>
  <sheetViews>
    <sheetView rightToLeft="1" topLeftCell="A4" workbookViewId="0">
      <selection activeCell="M22" sqref="M22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2.7109375" style="23" customWidth="1"/>
    <col min="4" max="4" width="1.42578125" style="23" customWidth="1"/>
    <col min="5" max="5" width="17" style="23" customWidth="1"/>
    <col min="6" max="6" width="1.42578125" style="23" customWidth="1"/>
    <col min="7" max="7" width="17" style="23" customWidth="1"/>
    <col min="8" max="8" width="1.42578125" style="23" customWidth="1"/>
    <col min="9" max="9" width="17" style="23" customWidth="1"/>
    <col min="10" max="10" width="1.42578125" style="23" customWidth="1"/>
    <col min="11" max="11" width="12.7109375" style="23" customWidth="1"/>
    <col min="12" max="12" width="1.42578125" style="23" customWidth="1"/>
    <col min="13" max="13" width="17" style="23" customWidth="1"/>
    <col min="14" max="14" width="1.42578125" style="23" customWidth="1"/>
    <col min="15" max="15" width="17" style="23" customWidth="1"/>
    <col min="16" max="16" width="1.42578125" style="23" customWidth="1"/>
    <col min="17" max="17" width="17" style="23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137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45">
      <c r="A5" s="7" t="s">
        <v>179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45">
      <c r="C7" s="21" t="s">
        <v>153</v>
      </c>
      <c r="D7" s="22"/>
      <c r="E7" s="22"/>
      <c r="F7" s="22"/>
      <c r="G7" s="22"/>
      <c r="H7" s="22"/>
      <c r="I7" s="22"/>
      <c r="K7" s="21" t="s">
        <v>7</v>
      </c>
      <c r="L7" s="22"/>
      <c r="M7" s="22"/>
      <c r="N7" s="22"/>
      <c r="O7" s="22"/>
      <c r="P7" s="22"/>
      <c r="Q7" s="22"/>
    </row>
    <row r="8" spans="1:17" ht="42" x14ac:dyDescent="0.45">
      <c r="A8" s="40" t="s">
        <v>139</v>
      </c>
      <c r="C8" s="36" t="s">
        <v>9</v>
      </c>
      <c r="E8" s="36" t="s">
        <v>11</v>
      </c>
      <c r="G8" s="36" t="s">
        <v>180</v>
      </c>
      <c r="I8" s="36" t="s">
        <v>181</v>
      </c>
      <c r="K8" s="36" t="s">
        <v>9</v>
      </c>
      <c r="M8" s="36" t="s">
        <v>11</v>
      </c>
      <c r="O8" s="36" t="s">
        <v>180</v>
      </c>
      <c r="Q8" s="36" t="s">
        <v>181</v>
      </c>
    </row>
    <row r="9" spans="1:17" ht="18.75" x14ac:dyDescent="0.45">
      <c r="A9" s="34" t="s">
        <v>25</v>
      </c>
      <c r="C9" s="29">
        <v>2000000</v>
      </c>
      <c r="E9" s="29">
        <v>6338062832</v>
      </c>
      <c r="G9" s="29">
        <v>6731543332</v>
      </c>
      <c r="I9" s="29">
        <v>-393480500</v>
      </c>
      <c r="K9" s="29">
        <v>3200000</v>
      </c>
      <c r="M9" s="29">
        <v>10428484689</v>
      </c>
      <c r="O9" s="29">
        <v>10768747994</v>
      </c>
      <c r="Q9" s="29">
        <v>-340263305</v>
      </c>
    </row>
    <row r="10" spans="1:17" ht="18.75" x14ac:dyDescent="0.45">
      <c r="A10" s="34" t="s">
        <v>26</v>
      </c>
      <c r="C10" s="29">
        <v>22530000</v>
      </c>
      <c r="E10" s="29">
        <v>45692711743</v>
      </c>
      <c r="G10" s="29">
        <v>53163230092</v>
      </c>
      <c r="I10" s="29">
        <v>-7470518349</v>
      </c>
      <c r="K10" s="29">
        <v>42930000</v>
      </c>
      <c r="M10" s="29">
        <v>95794523933</v>
      </c>
      <c r="O10" s="29">
        <v>101248127756</v>
      </c>
      <c r="Q10" s="29">
        <v>-5453603823</v>
      </c>
    </row>
    <row r="11" spans="1:17" ht="18.75" x14ac:dyDescent="0.45">
      <c r="A11" s="34" t="s">
        <v>59</v>
      </c>
      <c r="C11" s="29">
        <v>2507061</v>
      </c>
      <c r="E11" s="29">
        <v>11945507707</v>
      </c>
      <c r="G11" s="29">
        <v>12329407435</v>
      </c>
      <c r="I11" s="29">
        <v>-383899728</v>
      </c>
      <c r="K11" s="29">
        <v>2507061</v>
      </c>
      <c r="M11" s="29">
        <v>11945507707</v>
      </c>
      <c r="O11" s="29">
        <v>12329407435</v>
      </c>
      <c r="Q11" s="29">
        <v>-383899728</v>
      </c>
    </row>
    <row r="12" spans="1:17" ht="18.75" x14ac:dyDescent="0.45">
      <c r="A12" s="34" t="s">
        <v>70</v>
      </c>
      <c r="C12" s="29">
        <v>2000000</v>
      </c>
      <c r="E12" s="29">
        <v>10295783139</v>
      </c>
      <c r="G12" s="29">
        <v>11191019619</v>
      </c>
      <c r="I12" s="29">
        <v>-895236480</v>
      </c>
      <c r="K12" s="29">
        <v>2000000</v>
      </c>
      <c r="M12" s="29">
        <v>10295783139</v>
      </c>
      <c r="O12" s="29">
        <v>11191019619</v>
      </c>
      <c r="Q12" s="29">
        <v>-895236480</v>
      </c>
    </row>
    <row r="13" spans="1:17" ht="18.75" x14ac:dyDescent="0.45">
      <c r="A13" s="34" t="s">
        <v>72</v>
      </c>
      <c r="C13" s="29">
        <v>3800000</v>
      </c>
      <c r="E13" s="29">
        <v>9856079480</v>
      </c>
      <c r="G13" s="29">
        <v>12134420455</v>
      </c>
      <c r="I13" s="29">
        <v>-2278340975</v>
      </c>
      <c r="K13" s="29">
        <v>3800000</v>
      </c>
      <c r="M13" s="29">
        <v>9856079480</v>
      </c>
      <c r="O13" s="29">
        <v>12134420455</v>
      </c>
      <c r="Q13" s="29">
        <v>-2278340975</v>
      </c>
    </row>
    <row r="14" spans="1:17" ht="18.75" x14ac:dyDescent="0.45">
      <c r="A14" s="18" t="s">
        <v>86</v>
      </c>
      <c r="C14" s="30">
        <f>SUM(C9:$C$13)</f>
        <v>32837061</v>
      </c>
      <c r="E14" s="30">
        <f>SUM(E9:$E$13)</f>
        <v>84128144901</v>
      </c>
      <c r="G14" s="30">
        <f>SUM(G9:$G$13)</f>
        <v>95549620933</v>
      </c>
      <c r="I14" s="30">
        <f>SUM(I9:$I$13)</f>
        <v>-11421476032</v>
      </c>
      <c r="K14" s="30">
        <f>SUM(K9:$K$13)</f>
        <v>54437061</v>
      </c>
      <c r="M14" s="30">
        <f>SUM(M9:$M$13)</f>
        <v>138320378948</v>
      </c>
      <c r="O14" s="30">
        <f>SUM(O9:$O$13)</f>
        <v>147671723259</v>
      </c>
      <c r="Q14" s="30">
        <f>SUM(Q9:$Q$13)</f>
        <v>-9351344311</v>
      </c>
    </row>
    <row r="15" spans="1:17" ht="18.75" x14ac:dyDescent="0.45">
      <c r="C15" s="31"/>
      <c r="E15" s="31"/>
      <c r="G15" s="31"/>
      <c r="I15" s="31"/>
      <c r="K15" s="31"/>
      <c r="M15" s="31"/>
      <c r="O15" s="31"/>
      <c r="Q15" s="31"/>
    </row>
    <row r="17" spans="1:17" ht="18.75" x14ac:dyDescent="0.45">
      <c r="A17" s="41" t="s">
        <v>182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3"/>
    </row>
  </sheetData>
  <mergeCells count="7">
    <mergeCell ref="A17:Q1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81"/>
  <sheetViews>
    <sheetView rightToLeft="1" topLeftCell="A61" workbookViewId="0">
      <selection activeCell="M22" sqref="L22:M22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4.140625" style="23" customWidth="1"/>
    <col min="4" max="4" width="1.42578125" style="23" customWidth="1"/>
    <col min="5" max="5" width="18.28515625" style="23" bestFit="1" customWidth="1"/>
    <col min="6" max="6" width="1.42578125" style="23" customWidth="1"/>
    <col min="7" max="7" width="18.42578125" style="23" bestFit="1" customWidth="1"/>
    <col min="8" max="8" width="1.42578125" style="23" customWidth="1"/>
    <col min="9" max="9" width="17" style="23" customWidth="1"/>
    <col min="10" max="10" width="1.42578125" style="23" customWidth="1"/>
    <col min="11" max="11" width="14.140625" style="23" customWidth="1"/>
    <col min="12" max="12" width="1.42578125" style="23" customWidth="1"/>
    <col min="13" max="13" width="18.28515625" style="23" bestFit="1" customWidth="1"/>
    <col min="14" max="14" width="1.42578125" style="23" customWidth="1"/>
    <col min="15" max="15" width="18.42578125" style="23" bestFit="1" customWidth="1"/>
    <col min="16" max="16" width="1.42578125" style="23" customWidth="1"/>
    <col min="17" max="17" width="17" style="23" customWidth="1"/>
    <col min="18" max="19" width="9.140625" style="23"/>
    <col min="20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137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45">
      <c r="A5" s="7" t="s">
        <v>183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45">
      <c r="C7" s="21" t="s">
        <v>153</v>
      </c>
      <c r="D7" s="22"/>
      <c r="E7" s="22"/>
      <c r="F7" s="22"/>
      <c r="G7" s="22"/>
      <c r="H7" s="22"/>
      <c r="I7" s="22"/>
      <c r="K7" s="21" t="s">
        <v>7</v>
      </c>
      <c r="L7" s="22"/>
      <c r="M7" s="22"/>
      <c r="N7" s="22"/>
      <c r="O7" s="22"/>
      <c r="P7" s="22"/>
      <c r="Q7" s="22"/>
    </row>
    <row r="8" spans="1:17" ht="42" x14ac:dyDescent="0.45">
      <c r="A8" s="40" t="s">
        <v>139</v>
      </c>
      <c r="C8" s="36" t="s">
        <v>9</v>
      </c>
      <c r="E8" s="36" t="s">
        <v>11</v>
      </c>
      <c r="G8" s="36" t="s">
        <v>180</v>
      </c>
      <c r="I8" s="36" t="s">
        <v>184</v>
      </c>
      <c r="K8" s="36" t="s">
        <v>9</v>
      </c>
      <c r="M8" s="36" t="s">
        <v>11</v>
      </c>
      <c r="O8" s="36" t="s">
        <v>180</v>
      </c>
      <c r="Q8" s="36" t="s">
        <v>184</v>
      </c>
    </row>
    <row r="9" spans="1:17" ht="18.75" x14ac:dyDescent="0.45">
      <c r="A9" s="34" t="s">
        <v>17</v>
      </c>
      <c r="C9" s="29">
        <v>3450913</v>
      </c>
      <c r="E9" s="29">
        <v>26997091132</v>
      </c>
      <c r="G9" s="29">
        <v>31662408024</v>
      </c>
      <c r="I9" s="29">
        <v>-4665316892</v>
      </c>
      <c r="K9" s="29">
        <v>3450913</v>
      </c>
      <c r="M9" s="29">
        <v>26997091132</v>
      </c>
      <c r="O9" s="29">
        <v>27614559545</v>
      </c>
      <c r="Q9" s="29">
        <v>-617468413</v>
      </c>
    </row>
    <row r="10" spans="1:17" ht="18.75" x14ac:dyDescent="0.45">
      <c r="A10" s="34" t="s">
        <v>18</v>
      </c>
      <c r="C10" s="29">
        <v>10000000</v>
      </c>
      <c r="E10" s="29">
        <v>28300603500</v>
      </c>
      <c r="G10" s="29">
        <v>28737985500</v>
      </c>
      <c r="I10" s="29">
        <v>-437382000</v>
      </c>
      <c r="K10" s="29">
        <v>10000000</v>
      </c>
      <c r="M10" s="29">
        <v>28300603500</v>
      </c>
      <c r="O10" s="29">
        <v>28926855000</v>
      </c>
      <c r="Q10" s="29">
        <v>-626251500</v>
      </c>
    </row>
    <row r="11" spans="1:17" ht="18.75" x14ac:dyDescent="0.45">
      <c r="A11" s="34" t="s">
        <v>19</v>
      </c>
      <c r="C11" s="29">
        <v>1298861</v>
      </c>
      <c r="E11" s="29">
        <v>27914290640</v>
      </c>
      <c r="G11" s="29">
        <v>31671487021</v>
      </c>
      <c r="I11" s="29">
        <v>-3757196381</v>
      </c>
      <c r="K11" s="29">
        <v>1298861</v>
      </c>
      <c r="M11" s="29">
        <v>27914290640</v>
      </c>
      <c r="O11" s="29">
        <v>32398701989</v>
      </c>
      <c r="Q11" s="29">
        <v>-4484411349</v>
      </c>
    </row>
    <row r="12" spans="1:17" ht="18.75" x14ac:dyDescent="0.45">
      <c r="A12" s="34" t="s">
        <v>20</v>
      </c>
      <c r="C12" s="29">
        <v>1062934</v>
      </c>
      <c r="E12" s="29">
        <v>6941924696</v>
      </c>
      <c r="G12" s="29">
        <v>6846829837</v>
      </c>
      <c r="I12" s="29">
        <v>95094859</v>
      </c>
      <c r="K12" s="29">
        <v>1062934</v>
      </c>
      <c r="M12" s="29">
        <v>6941924696</v>
      </c>
      <c r="O12" s="29">
        <v>7882307189</v>
      </c>
      <c r="Q12" s="29">
        <v>-940382493</v>
      </c>
    </row>
    <row r="13" spans="1:17" ht="18.75" x14ac:dyDescent="0.45">
      <c r="A13" s="34" t="s">
        <v>21</v>
      </c>
      <c r="C13" s="29">
        <v>4063799</v>
      </c>
      <c r="E13" s="29">
        <v>8669023224</v>
      </c>
      <c r="G13" s="29">
        <v>8527636545</v>
      </c>
      <c r="I13" s="29">
        <v>141386679</v>
      </c>
      <c r="K13" s="29">
        <v>4063799</v>
      </c>
      <c r="M13" s="29">
        <v>8669023224</v>
      </c>
      <c r="O13" s="29">
        <v>9375956618</v>
      </c>
      <c r="Q13" s="29">
        <v>-706933394</v>
      </c>
    </row>
    <row r="14" spans="1:17" ht="18.75" x14ac:dyDescent="0.45">
      <c r="A14" s="34" t="s">
        <v>22</v>
      </c>
      <c r="C14" s="29">
        <v>6000000</v>
      </c>
      <c r="E14" s="29">
        <v>16521111000</v>
      </c>
      <c r="G14" s="29">
        <v>16336217700</v>
      </c>
      <c r="I14" s="29">
        <v>184893300</v>
      </c>
      <c r="K14" s="29">
        <v>6000000</v>
      </c>
      <c r="M14" s="29">
        <v>16521111000</v>
      </c>
      <c r="O14" s="29">
        <v>19258724700</v>
      </c>
      <c r="Q14" s="29">
        <v>-2737613700</v>
      </c>
    </row>
    <row r="15" spans="1:17" ht="18.75" x14ac:dyDescent="0.45">
      <c r="A15" s="34" t="s">
        <v>23</v>
      </c>
      <c r="C15" s="29">
        <v>6590486</v>
      </c>
      <c r="E15" s="29">
        <v>13102545217</v>
      </c>
      <c r="G15" s="29">
        <v>13777326295</v>
      </c>
      <c r="I15" s="29">
        <v>-674781078</v>
      </c>
      <c r="K15" s="29">
        <v>6590486</v>
      </c>
      <c r="M15" s="29">
        <v>13102545217</v>
      </c>
      <c r="O15" s="29">
        <v>20007586546</v>
      </c>
      <c r="Q15" s="29">
        <v>-6905041329</v>
      </c>
    </row>
    <row r="16" spans="1:17" ht="18.75" x14ac:dyDescent="0.45">
      <c r="A16" s="34" t="s">
        <v>24</v>
      </c>
      <c r="C16" s="29">
        <v>15500000</v>
      </c>
      <c r="E16" s="29">
        <v>47116975950</v>
      </c>
      <c r="G16" s="29">
        <v>53680688100</v>
      </c>
      <c r="I16" s="29">
        <v>-6563712150</v>
      </c>
      <c r="K16" s="29">
        <v>15500000</v>
      </c>
      <c r="M16" s="29">
        <v>47116975950</v>
      </c>
      <c r="O16" s="29">
        <v>59802967390</v>
      </c>
      <c r="Q16" s="29">
        <v>-12685991440</v>
      </c>
    </row>
    <row r="17" spans="1:17" ht="18.75" x14ac:dyDescent="0.45">
      <c r="A17" s="34" t="s">
        <v>25</v>
      </c>
      <c r="C17" s="29">
        <v>33396214</v>
      </c>
      <c r="E17" s="29">
        <v>114564595024</v>
      </c>
      <c r="G17" s="29">
        <v>109272649825</v>
      </c>
      <c r="I17" s="29">
        <v>5291945199</v>
      </c>
      <c r="K17" s="29">
        <v>33396214</v>
      </c>
      <c r="M17" s="29">
        <v>114564595024</v>
      </c>
      <c r="O17" s="29">
        <v>113037509723</v>
      </c>
      <c r="Q17" s="29">
        <v>1527085301</v>
      </c>
    </row>
    <row r="18" spans="1:17" ht="18.75" x14ac:dyDescent="0.45">
      <c r="A18" s="34" t="s">
        <v>26</v>
      </c>
      <c r="C18" s="29">
        <v>34689360</v>
      </c>
      <c r="E18" s="29">
        <v>77862519859</v>
      </c>
      <c r="G18" s="29">
        <v>69194189506</v>
      </c>
      <c r="I18" s="29">
        <v>8668330353</v>
      </c>
      <c r="K18" s="29">
        <v>34689360</v>
      </c>
      <c r="M18" s="29">
        <v>77862519859</v>
      </c>
      <c r="O18" s="29">
        <v>82276337612</v>
      </c>
      <c r="Q18" s="29">
        <v>-4413817753</v>
      </c>
    </row>
    <row r="19" spans="1:17" ht="18.75" x14ac:dyDescent="0.45">
      <c r="A19" s="34" t="s">
        <v>27</v>
      </c>
      <c r="C19" s="29">
        <v>4396570</v>
      </c>
      <c r="E19" s="29">
        <v>23993553143</v>
      </c>
      <c r="G19" s="29">
        <v>28320259447</v>
      </c>
      <c r="I19" s="29">
        <v>-4326706304</v>
      </c>
      <c r="K19" s="29">
        <v>4396570</v>
      </c>
      <c r="M19" s="29">
        <v>23993553143</v>
      </c>
      <c r="O19" s="29">
        <v>29985556801</v>
      </c>
      <c r="Q19" s="29">
        <v>-5992003658</v>
      </c>
    </row>
    <row r="20" spans="1:17" ht="37.5" x14ac:dyDescent="0.45">
      <c r="A20" s="34" t="s">
        <v>28</v>
      </c>
      <c r="C20" s="29">
        <v>2602698</v>
      </c>
      <c r="E20" s="29">
        <v>35237826717</v>
      </c>
      <c r="G20" s="29">
        <v>36634921168</v>
      </c>
      <c r="I20" s="29">
        <v>-1397094451</v>
      </c>
      <c r="K20" s="29">
        <v>2602698</v>
      </c>
      <c r="M20" s="29">
        <v>35237826717</v>
      </c>
      <c r="O20" s="29">
        <v>37217265388</v>
      </c>
      <c r="Q20" s="29">
        <v>-1979438671</v>
      </c>
    </row>
    <row r="21" spans="1:17" ht="18.75" x14ac:dyDescent="0.45">
      <c r="A21" s="34" t="s">
        <v>29</v>
      </c>
      <c r="C21" s="29">
        <v>5896000</v>
      </c>
      <c r="E21" s="29">
        <v>13257398326</v>
      </c>
      <c r="G21" s="29">
        <v>13521139672</v>
      </c>
      <c r="I21" s="29">
        <v>-263741346</v>
      </c>
      <c r="K21" s="29">
        <v>5896000</v>
      </c>
      <c r="M21" s="29">
        <v>13257398326</v>
      </c>
      <c r="O21" s="29">
        <v>15044978560</v>
      </c>
      <c r="Q21" s="29">
        <v>-1787580234</v>
      </c>
    </row>
    <row r="22" spans="1:17" ht="37.5" x14ac:dyDescent="0.45">
      <c r="A22" s="34" t="s">
        <v>30</v>
      </c>
      <c r="C22" s="29">
        <v>4075653</v>
      </c>
      <c r="E22" s="29">
        <v>33221503490</v>
      </c>
      <c r="G22" s="29">
        <v>42944870365</v>
      </c>
      <c r="I22" s="29">
        <v>-9723366875</v>
      </c>
      <c r="K22" s="29">
        <v>4075653</v>
      </c>
      <c r="M22" s="29">
        <v>33221503490</v>
      </c>
      <c r="O22" s="29">
        <v>51592215636</v>
      </c>
      <c r="Q22" s="29">
        <v>-18370712146</v>
      </c>
    </row>
    <row r="23" spans="1:17" ht="37.5" x14ac:dyDescent="0.45">
      <c r="A23" s="34" t="s">
        <v>31</v>
      </c>
      <c r="C23" s="29">
        <v>20400000</v>
      </c>
      <c r="E23" s="29">
        <v>31391303760</v>
      </c>
      <c r="G23" s="29">
        <v>36886809780</v>
      </c>
      <c r="I23" s="29">
        <v>-5495506020</v>
      </c>
      <c r="K23" s="29">
        <v>20400000</v>
      </c>
      <c r="M23" s="29">
        <v>31391303760</v>
      </c>
      <c r="O23" s="29">
        <v>48567294900</v>
      </c>
      <c r="Q23" s="29">
        <v>-17175991140</v>
      </c>
    </row>
    <row r="24" spans="1:17" ht="18.75" x14ac:dyDescent="0.45">
      <c r="A24" s="34" t="s">
        <v>32</v>
      </c>
      <c r="C24" s="29">
        <v>918293</v>
      </c>
      <c r="E24" s="29">
        <v>20118754613</v>
      </c>
      <c r="G24" s="29">
        <v>21661435887</v>
      </c>
      <c r="I24" s="29">
        <v>-1542681274</v>
      </c>
      <c r="K24" s="29">
        <v>918293</v>
      </c>
      <c r="M24" s="29">
        <v>20118754613</v>
      </c>
      <c r="O24" s="29">
        <v>26956215227</v>
      </c>
      <c r="Q24" s="29">
        <v>-6837460614</v>
      </c>
    </row>
    <row r="25" spans="1:17" ht="18.75" x14ac:dyDescent="0.45">
      <c r="A25" s="34" t="s">
        <v>33</v>
      </c>
      <c r="C25" s="29">
        <v>906145</v>
      </c>
      <c r="E25" s="29">
        <v>30940880570</v>
      </c>
      <c r="G25" s="29">
        <v>34859158022</v>
      </c>
      <c r="I25" s="29">
        <v>-3918277452</v>
      </c>
      <c r="K25" s="29">
        <v>906145</v>
      </c>
      <c r="M25" s="29">
        <v>30940880570</v>
      </c>
      <c r="O25" s="29">
        <v>39903377270</v>
      </c>
      <c r="Q25" s="29">
        <v>-8962496700</v>
      </c>
    </row>
    <row r="26" spans="1:17" ht="18.75" x14ac:dyDescent="0.45">
      <c r="A26" s="34" t="s">
        <v>34</v>
      </c>
      <c r="C26" s="29">
        <v>1408297</v>
      </c>
      <c r="E26" s="29">
        <v>31092170626</v>
      </c>
      <c r="G26" s="29">
        <v>35207928466</v>
      </c>
      <c r="I26" s="29">
        <v>-4115757840</v>
      </c>
      <c r="K26" s="29">
        <v>1408297</v>
      </c>
      <c r="M26" s="29">
        <v>31092170626</v>
      </c>
      <c r="O26" s="29">
        <v>40484866545</v>
      </c>
      <c r="Q26" s="29">
        <v>-9392695919</v>
      </c>
    </row>
    <row r="27" spans="1:17" ht="18.75" x14ac:dyDescent="0.45">
      <c r="A27" s="34" t="s">
        <v>35</v>
      </c>
      <c r="C27" s="29">
        <v>107416</v>
      </c>
      <c r="E27" s="29">
        <v>964195179</v>
      </c>
      <c r="G27" s="29">
        <v>1014380311</v>
      </c>
      <c r="I27" s="29">
        <v>-50185132</v>
      </c>
      <c r="K27" s="29">
        <v>107416</v>
      </c>
      <c r="M27" s="29">
        <v>964195179</v>
      </c>
      <c r="O27" s="29">
        <v>1227934060</v>
      </c>
      <c r="Q27" s="29">
        <v>-263738881</v>
      </c>
    </row>
    <row r="28" spans="1:17" ht="18.75" x14ac:dyDescent="0.45">
      <c r="A28" s="34" t="s">
        <v>36</v>
      </c>
      <c r="C28" s="29">
        <v>18019860</v>
      </c>
      <c r="E28" s="29">
        <v>71328139779</v>
      </c>
      <c r="G28" s="29">
        <v>76701932329</v>
      </c>
      <c r="I28" s="29">
        <v>-5373792550</v>
      </c>
      <c r="K28" s="29">
        <v>18019860</v>
      </c>
      <c r="M28" s="29">
        <v>71328139779</v>
      </c>
      <c r="O28" s="29">
        <v>80123246919</v>
      </c>
      <c r="Q28" s="29">
        <v>-8795107140</v>
      </c>
    </row>
    <row r="29" spans="1:17" ht="18.75" x14ac:dyDescent="0.45">
      <c r="A29" s="34" t="s">
        <v>37</v>
      </c>
      <c r="C29" s="29">
        <v>3140000</v>
      </c>
      <c r="E29" s="29">
        <v>7765836696</v>
      </c>
      <c r="G29" s="29">
        <v>9248462271</v>
      </c>
      <c r="I29" s="29">
        <v>-1482625575</v>
      </c>
      <c r="K29" s="29">
        <v>3140000</v>
      </c>
      <c r="M29" s="29">
        <v>7765836696</v>
      </c>
      <c r="O29" s="29">
        <v>9604292409</v>
      </c>
      <c r="Q29" s="29">
        <v>-1838455713</v>
      </c>
    </row>
    <row r="30" spans="1:17" ht="18.75" x14ac:dyDescent="0.45">
      <c r="A30" s="34" t="s">
        <v>38</v>
      </c>
      <c r="C30" s="29">
        <v>14300000</v>
      </c>
      <c r="E30" s="29">
        <v>34385879385</v>
      </c>
      <c r="G30" s="29">
        <v>33149181780</v>
      </c>
      <c r="I30" s="29">
        <v>1236697605</v>
      </c>
      <c r="K30" s="29">
        <v>14300000</v>
      </c>
      <c r="M30" s="29">
        <v>34385879385</v>
      </c>
      <c r="O30" s="29">
        <v>37811673900</v>
      </c>
      <c r="Q30" s="29">
        <v>-3425794515</v>
      </c>
    </row>
    <row r="31" spans="1:17" ht="18.75" x14ac:dyDescent="0.45">
      <c r="A31" s="34" t="s">
        <v>39</v>
      </c>
      <c r="C31" s="29">
        <v>2370263</v>
      </c>
      <c r="E31" s="29">
        <v>12063538868</v>
      </c>
      <c r="G31" s="29">
        <v>14254767608</v>
      </c>
      <c r="I31" s="29">
        <v>-2191228740</v>
      </c>
      <c r="K31" s="29">
        <v>2370263</v>
      </c>
      <c r="M31" s="29">
        <v>12063538868</v>
      </c>
      <c r="O31" s="29">
        <v>16610927543</v>
      </c>
      <c r="Q31" s="29">
        <v>-4547388675</v>
      </c>
    </row>
    <row r="32" spans="1:17" ht="18.75" x14ac:dyDescent="0.45">
      <c r="A32" s="34" t="s">
        <v>40</v>
      </c>
      <c r="C32" s="29">
        <v>11130842</v>
      </c>
      <c r="E32" s="29">
        <v>19307750540</v>
      </c>
      <c r="G32" s="29">
        <v>20867861042</v>
      </c>
      <c r="I32" s="29">
        <v>-1560110502</v>
      </c>
      <c r="K32" s="29">
        <v>11130842</v>
      </c>
      <c r="M32" s="29">
        <v>19307750540</v>
      </c>
      <c r="O32" s="29">
        <v>22328390023</v>
      </c>
      <c r="Q32" s="29">
        <v>-3020639483</v>
      </c>
    </row>
    <row r="33" spans="1:17" ht="18.75" x14ac:dyDescent="0.45">
      <c r="A33" s="34" t="s">
        <v>41</v>
      </c>
      <c r="C33" s="29">
        <v>1028378</v>
      </c>
      <c r="E33" s="29">
        <v>5024403727</v>
      </c>
      <c r="G33" s="29">
        <v>5172631304</v>
      </c>
      <c r="I33" s="29">
        <v>-148227577</v>
      </c>
      <c r="K33" s="29">
        <v>1028378</v>
      </c>
      <c r="M33" s="29">
        <v>5024403727</v>
      </c>
      <c r="O33" s="29">
        <v>5683760879</v>
      </c>
      <c r="Q33" s="29">
        <v>-659357152</v>
      </c>
    </row>
    <row r="34" spans="1:17" ht="18.75" x14ac:dyDescent="0.45">
      <c r="A34" s="34" t="s">
        <v>42</v>
      </c>
      <c r="C34" s="29">
        <v>6508548</v>
      </c>
      <c r="E34" s="29">
        <v>25995745356</v>
      </c>
      <c r="G34" s="29">
        <v>26649197392</v>
      </c>
      <c r="I34" s="29">
        <v>-653452036</v>
      </c>
      <c r="K34" s="29">
        <v>6508548</v>
      </c>
      <c r="M34" s="29">
        <v>25995745356</v>
      </c>
      <c r="O34" s="29">
        <v>27334998539</v>
      </c>
      <c r="Q34" s="29">
        <v>-1339253183</v>
      </c>
    </row>
    <row r="35" spans="1:17" ht="18.75" x14ac:dyDescent="0.45">
      <c r="A35" s="34" t="s">
        <v>43</v>
      </c>
      <c r="C35" s="29">
        <v>5109828</v>
      </c>
      <c r="E35" s="29">
        <v>99759897640</v>
      </c>
      <c r="G35" s="29">
        <v>97931304811</v>
      </c>
      <c r="I35" s="29">
        <v>1828592829</v>
      </c>
      <c r="K35" s="29">
        <v>5109828</v>
      </c>
      <c r="M35" s="29">
        <v>99759897640</v>
      </c>
      <c r="O35" s="29">
        <v>122261748278</v>
      </c>
      <c r="Q35" s="29">
        <v>-22501850638</v>
      </c>
    </row>
    <row r="36" spans="1:17" ht="18.75" x14ac:dyDescent="0.45">
      <c r="A36" s="34" t="s">
        <v>44</v>
      </c>
      <c r="C36" s="29">
        <v>4563157</v>
      </c>
      <c r="E36" s="29">
        <v>102196220043</v>
      </c>
      <c r="G36" s="29">
        <v>114760957261</v>
      </c>
      <c r="I36" s="29">
        <v>-12564737218</v>
      </c>
      <c r="K36" s="29">
        <v>4563157</v>
      </c>
      <c r="M36" s="29">
        <v>102196220043</v>
      </c>
      <c r="O36" s="29">
        <v>128913296654</v>
      </c>
      <c r="Q36" s="29">
        <v>-26717076611</v>
      </c>
    </row>
    <row r="37" spans="1:17" ht="18.75" x14ac:dyDescent="0.45">
      <c r="A37" s="34" t="s">
        <v>45</v>
      </c>
      <c r="C37" s="29">
        <v>1662000</v>
      </c>
      <c r="E37" s="29">
        <v>26565946488</v>
      </c>
      <c r="G37" s="29">
        <v>24715582056</v>
      </c>
      <c r="I37" s="29">
        <v>1850364432</v>
      </c>
      <c r="K37" s="29">
        <v>1662000</v>
      </c>
      <c r="M37" s="29">
        <v>26565946488</v>
      </c>
      <c r="O37" s="29">
        <v>23691273174</v>
      </c>
      <c r="Q37" s="29">
        <v>2874673314</v>
      </c>
    </row>
    <row r="38" spans="1:17" ht="18.75" x14ac:dyDescent="0.45">
      <c r="A38" s="34" t="s">
        <v>46</v>
      </c>
      <c r="C38" s="29">
        <v>1213245</v>
      </c>
      <c r="E38" s="29">
        <v>21419025174</v>
      </c>
      <c r="G38" s="29">
        <v>21117518626</v>
      </c>
      <c r="I38" s="29">
        <v>301506548</v>
      </c>
      <c r="K38" s="29">
        <v>1213245</v>
      </c>
      <c r="M38" s="29">
        <v>21419025174</v>
      </c>
      <c r="O38" s="29">
        <v>25482435395</v>
      </c>
      <c r="Q38" s="29">
        <v>-4063410221</v>
      </c>
    </row>
    <row r="39" spans="1:17" ht="18.75" x14ac:dyDescent="0.45">
      <c r="A39" s="34" t="s">
        <v>47</v>
      </c>
      <c r="C39" s="29">
        <v>132164</v>
      </c>
      <c r="E39" s="29">
        <v>25374274338</v>
      </c>
      <c r="G39" s="29">
        <v>31778933518</v>
      </c>
      <c r="I39" s="29">
        <v>-6404659180</v>
      </c>
      <c r="K39" s="29">
        <v>132164</v>
      </c>
      <c r="M39" s="29">
        <v>25374274338</v>
      </c>
      <c r="O39" s="29">
        <v>35561102994</v>
      </c>
      <c r="Q39" s="29">
        <v>-10186828656</v>
      </c>
    </row>
    <row r="40" spans="1:17" ht="18.75" x14ac:dyDescent="0.45">
      <c r="A40" s="34" t="s">
        <v>48</v>
      </c>
      <c r="C40" s="29">
        <v>1099874</v>
      </c>
      <c r="E40" s="29">
        <v>37413744035</v>
      </c>
      <c r="G40" s="29">
        <v>36418813963</v>
      </c>
      <c r="I40" s="29">
        <v>994930072</v>
      </c>
      <c r="K40" s="29">
        <v>1099874</v>
      </c>
      <c r="M40" s="29">
        <v>37413744035</v>
      </c>
      <c r="O40" s="29">
        <v>38222808050</v>
      </c>
      <c r="Q40" s="29">
        <v>-809064015</v>
      </c>
    </row>
    <row r="41" spans="1:17" ht="18.75" x14ac:dyDescent="0.45">
      <c r="A41" s="34" t="s">
        <v>49</v>
      </c>
      <c r="C41" s="29">
        <v>465796</v>
      </c>
      <c r="E41" s="29">
        <v>25017214481</v>
      </c>
      <c r="G41" s="29">
        <v>25077407667</v>
      </c>
      <c r="I41" s="29">
        <v>-60193186</v>
      </c>
      <c r="K41" s="29">
        <v>465796</v>
      </c>
      <c r="M41" s="29">
        <v>25017214481</v>
      </c>
      <c r="O41" s="29">
        <v>32346892534</v>
      </c>
      <c r="Q41" s="29">
        <v>-7329678053</v>
      </c>
    </row>
    <row r="42" spans="1:17" ht="37.5" x14ac:dyDescent="0.45">
      <c r="A42" s="34" t="s">
        <v>50</v>
      </c>
      <c r="C42" s="29">
        <v>3622500</v>
      </c>
      <c r="E42" s="29">
        <v>10928871489</v>
      </c>
      <c r="G42" s="29">
        <v>12228813040</v>
      </c>
      <c r="I42" s="29">
        <v>-1299941551</v>
      </c>
      <c r="K42" s="29">
        <v>3622500</v>
      </c>
      <c r="M42" s="29">
        <v>10928871489</v>
      </c>
      <c r="O42" s="29">
        <v>11566238953</v>
      </c>
      <c r="Q42" s="29">
        <v>-637367464</v>
      </c>
    </row>
    <row r="43" spans="1:17" ht="37.5" x14ac:dyDescent="0.45">
      <c r="A43" s="34" t="s">
        <v>51</v>
      </c>
      <c r="C43" s="29">
        <v>4128131</v>
      </c>
      <c r="E43" s="29">
        <v>15306310955</v>
      </c>
      <c r="G43" s="29">
        <v>15737185660</v>
      </c>
      <c r="I43" s="29">
        <v>-430874705</v>
      </c>
      <c r="K43" s="29">
        <v>4128131</v>
      </c>
      <c r="M43" s="29">
        <v>15306310955</v>
      </c>
      <c r="O43" s="29">
        <v>17152916834</v>
      </c>
      <c r="Q43" s="29">
        <v>-1846605879</v>
      </c>
    </row>
    <row r="44" spans="1:17" ht="18.75" x14ac:dyDescent="0.45">
      <c r="A44" s="34" t="s">
        <v>52</v>
      </c>
      <c r="C44" s="29">
        <v>25509423</v>
      </c>
      <c r="E44" s="29">
        <v>91845379082</v>
      </c>
      <c r="G44" s="29">
        <v>125393539359</v>
      </c>
      <c r="I44" s="29">
        <v>-33548160277</v>
      </c>
      <c r="K44" s="29">
        <v>25509423</v>
      </c>
      <c r="M44" s="29">
        <v>91845379082</v>
      </c>
      <c r="O44" s="29">
        <v>154721861585</v>
      </c>
      <c r="Q44" s="29">
        <v>-62876482503</v>
      </c>
    </row>
    <row r="45" spans="1:17" ht="18.75" x14ac:dyDescent="0.45">
      <c r="A45" s="34" t="s">
        <v>53</v>
      </c>
      <c r="C45" s="29">
        <v>6241667</v>
      </c>
      <c r="E45" s="29">
        <v>12955056722</v>
      </c>
      <c r="G45" s="29">
        <v>24476867226</v>
      </c>
      <c r="I45" s="29">
        <v>-11521810504</v>
      </c>
      <c r="K45" s="29">
        <v>6241667</v>
      </c>
      <c r="M45" s="29">
        <v>12955056722</v>
      </c>
      <c r="O45" s="29">
        <v>8834928884</v>
      </c>
      <c r="Q45" s="29">
        <v>4120127838</v>
      </c>
    </row>
    <row r="46" spans="1:17" ht="18.75" x14ac:dyDescent="0.45">
      <c r="A46" s="34" t="s">
        <v>54</v>
      </c>
      <c r="C46" s="29">
        <v>5072000</v>
      </c>
      <c r="E46" s="29">
        <v>101895214536</v>
      </c>
      <c r="G46" s="29">
        <v>95340846456</v>
      </c>
      <c r="I46" s="29">
        <v>6554368080</v>
      </c>
      <c r="K46" s="29">
        <v>5072000</v>
      </c>
      <c r="M46" s="29">
        <v>101895214536</v>
      </c>
      <c r="O46" s="29">
        <v>107945400456</v>
      </c>
      <c r="Q46" s="29">
        <v>-6050185920</v>
      </c>
    </row>
    <row r="47" spans="1:17" ht="18.75" x14ac:dyDescent="0.45">
      <c r="A47" s="34" t="s">
        <v>55</v>
      </c>
      <c r="C47" s="29">
        <v>6632373</v>
      </c>
      <c r="E47" s="29">
        <v>22455452756</v>
      </c>
      <c r="G47" s="29">
        <v>26358455702</v>
      </c>
      <c r="I47" s="29">
        <v>-3903002946</v>
      </c>
      <c r="K47" s="29">
        <v>6632373</v>
      </c>
      <c r="M47" s="29">
        <v>22455452756</v>
      </c>
      <c r="O47" s="29">
        <v>30986678789</v>
      </c>
      <c r="Q47" s="29">
        <v>-8531226033</v>
      </c>
    </row>
    <row r="48" spans="1:17" ht="18.75" x14ac:dyDescent="0.45">
      <c r="A48" s="34" t="s">
        <v>56</v>
      </c>
      <c r="C48" s="29">
        <v>4232274</v>
      </c>
      <c r="E48" s="29">
        <v>31006267817</v>
      </c>
      <c r="G48" s="29">
        <v>31258693335</v>
      </c>
      <c r="I48" s="29">
        <v>-252425518</v>
      </c>
      <c r="K48" s="29">
        <v>4232274</v>
      </c>
      <c r="M48" s="29">
        <v>31006267817</v>
      </c>
      <c r="O48" s="29">
        <v>30479494920</v>
      </c>
      <c r="Q48" s="29">
        <v>526772897</v>
      </c>
    </row>
    <row r="49" spans="1:17" ht="18.75" x14ac:dyDescent="0.45">
      <c r="A49" s="34" t="s">
        <v>57</v>
      </c>
      <c r="C49" s="29">
        <v>1412000</v>
      </c>
      <c r="E49" s="29">
        <v>8940923082</v>
      </c>
      <c r="G49" s="29">
        <v>6567437849</v>
      </c>
      <c r="I49" s="29">
        <v>2373485233</v>
      </c>
      <c r="K49" s="29">
        <v>1412000</v>
      </c>
      <c r="M49" s="29">
        <v>8940923082</v>
      </c>
      <c r="O49" s="29">
        <v>8377297981</v>
      </c>
      <c r="Q49" s="29">
        <v>563625101</v>
      </c>
    </row>
    <row r="50" spans="1:17" ht="18.75" x14ac:dyDescent="0.45">
      <c r="A50" s="34" t="s">
        <v>58</v>
      </c>
      <c r="C50" s="29">
        <v>2856444</v>
      </c>
      <c r="E50" s="29">
        <v>28366087100</v>
      </c>
      <c r="G50" s="29">
        <v>31688241446</v>
      </c>
      <c r="I50" s="29">
        <v>-3322154346</v>
      </c>
      <c r="K50" s="29">
        <v>2856444</v>
      </c>
      <c r="M50" s="29">
        <v>28366087100</v>
      </c>
      <c r="O50" s="29">
        <v>31716635927</v>
      </c>
      <c r="Q50" s="29">
        <v>-3350548827</v>
      </c>
    </row>
    <row r="51" spans="1:17" ht="18.75" x14ac:dyDescent="0.45">
      <c r="A51" s="34" t="s">
        <v>59</v>
      </c>
      <c r="C51" s="29">
        <v>30000480</v>
      </c>
      <c r="E51" s="29">
        <v>140103648623</v>
      </c>
      <c r="G51" s="29">
        <v>143999437794</v>
      </c>
      <c r="I51" s="29">
        <v>-3895789171</v>
      </c>
      <c r="K51" s="29">
        <v>30000480</v>
      </c>
      <c r="M51" s="29">
        <v>140103648623</v>
      </c>
      <c r="O51" s="29">
        <v>148394158268</v>
      </c>
      <c r="Q51" s="29">
        <v>-8290509645</v>
      </c>
    </row>
    <row r="52" spans="1:17" ht="18.75" x14ac:dyDescent="0.45">
      <c r="A52" s="34" t="s">
        <v>60</v>
      </c>
      <c r="C52" s="29">
        <v>4864824</v>
      </c>
      <c r="E52" s="29">
        <v>15798814397</v>
      </c>
      <c r="G52" s="29">
        <v>17351131330</v>
      </c>
      <c r="I52" s="29">
        <v>-1552316933</v>
      </c>
      <c r="K52" s="29">
        <v>4864824</v>
      </c>
      <c r="M52" s="29">
        <v>15798814397</v>
      </c>
      <c r="O52" s="29">
        <v>21007055323</v>
      </c>
      <c r="Q52" s="29">
        <v>-5208240926</v>
      </c>
    </row>
    <row r="53" spans="1:17" ht="18.75" x14ac:dyDescent="0.45">
      <c r="A53" s="34" t="s">
        <v>61</v>
      </c>
      <c r="C53" s="29">
        <v>164000</v>
      </c>
      <c r="E53" s="29">
        <v>21931645626</v>
      </c>
      <c r="G53" s="29">
        <v>24548184036</v>
      </c>
      <c r="I53" s="29">
        <v>-2616538410</v>
      </c>
      <c r="K53" s="29">
        <v>164000</v>
      </c>
      <c r="M53" s="29">
        <v>21931645626</v>
      </c>
      <c r="O53" s="29">
        <v>29005265664</v>
      </c>
      <c r="Q53" s="29">
        <v>-7073620038</v>
      </c>
    </row>
    <row r="54" spans="1:17" ht="18.75" x14ac:dyDescent="0.45">
      <c r="A54" s="34" t="s">
        <v>62</v>
      </c>
      <c r="C54" s="29">
        <v>3073204</v>
      </c>
      <c r="E54" s="29">
        <v>22178707847</v>
      </c>
      <c r="G54" s="29">
        <v>22911888271</v>
      </c>
      <c r="I54" s="29">
        <v>-733180424</v>
      </c>
      <c r="K54" s="29">
        <v>3073204</v>
      </c>
      <c r="M54" s="29">
        <v>22178707847</v>
      </c>
      <c r="O54" s="29">
        <v>27494265926</v>
      </c>
      <c r="Q54" s="29">
        <v>-5315558079</v>
      </c>
    </row>
    <row r="55" spans="1:17" ht="18.75" x14ac:dyDescent="0.45">
      <c r="A55" s="34" t="s">
        <v>63</v>
      </c>
      <c r="C55" s="29">
        <v>16876978</v>
      </c>
      <c r="E55" s="29">
        <v>83882799904</v>
      </c>
      <c r="G55" s="29">
        <v>87238111901</v>
      </c>
      <c r="I55" s="29">
        <v>-3355311997</v>
      </c>
      <c r="K55" s="29">
        <v>16876978</v>
      </c>
      <c r="M55" s="29">
        <v>83882799904</v>
      </c>
      <c r="O55" s="29">
        <v>109215405476</v>
      </c>
      <c r="Q55" s="29">
        <v>-25332605572</v>
      </c>
    </row>
    <row r="56" spans="1:17" ht="18.75" x14ac:dyDescent="0.45">
      <c r="A56" s="34" t="s">
        <v>64</v>
      </c>
      <c r="C56" s="29">
        <v>5214517</v>
      </c>
      <c r="E56" s="29">
        <v>38565170241</v>
      </c>
      <c r="G56" s="29">
        <v>36595443804</v>
      </c>
      <c r="I56" s="29">
        <v>1969726437</v>
      </c>
      <c r="K56" s="29">
        <v>5214517</v>
      </c>
      <c r="M56" s="29">
        <v>38565170241</v>
      </c>
      <c r="O56" s="29">
        <v>34159203211</v>
      </c>
      <c r="Q56" s="29">
        <v>4405967030</v>
      </c>
    </row>
    <row r="57" spans="1:17" ht="18.75" x14ac:dyDescent="0.45">
      <c r="A57" s="34" t="s">
        <v>65</v>
      </c>
      <c r="C57" s="29">
        <v>10720786</v>
      </c>
      <c r="E57" s="29">
        <v>54563826295</v>
      </c>
      <c r="G57" s="29">
        <v>50450225329</v>
      </c>
      <c r="I57" s="29">
        <v>4113600966</v>
      </c>
      <c r="K57" s="29">
        <v>10720786</v>
      </c>
      <c r="M57" s="29">
        <v>54563826295</v>
      </c>
      <c r="O57" s="29">
        <v>54691710263</v>
      </c>
      <c r="Q57" s="29">
        <v>-127883968</v>
      </c>
    </row>
    <row r="58" spans="1:17" ht="18.75" x14ac:dyDescent="0.45">
      <c r="A58" s="34" t="s">
        <v>66</v>
      </c>
      <c r="C58" s="29">
        <v>18757689</v>
      </c>
      <c r="E58" s="29">
        <v>127912113948</v>
      </c>
      <c r="G58" s="29">
        <v>128657957178</v>
      </c>
      <c r="I58" s="29">
        <v>-745843230</v>
      </c>
      <c r="K58" s="29">
        <v>18757689</v>
      </c>
      <c r="M58" s="29">
        <v>127912113948</v>
      </c>
      <c r="O58" s="29">
        <v>127539192333</v>
      </c>
      <c r="Q58" s="29">
        <v>372921615</v>
      </c>
    </row>
    <row r="59" spans="1:17" ht="18.75" x14ac:dyDescent="0.45">
      <c r="A59" s="34" t="s">
        <v>67</v>
      </c>
      <c r="C59" s="29">
        <v>435742</v>
      </c>
      <c r="E59" s="29">
        <v>21644472275</v>
      </c>
      <c r="G59" s="29">
        <v>22042969663</v>
      </c>
      <c r="I59" s="29">
        <v>-398497388</v>
      </c>
      <c r="K59" s="29">
        <v>435742</v>
      </c>
      <c r="M59" s="29">
        <v>21644472275</v>
      </c>
      <c r="O59" s="29">
        <v>26164718249</v>
      </c>
      <c r="Q59" s="29">
        <v>-4520245974</v>
      </c>
    </row>
    <row r="60" spans="1:17" ht="18.75" x14ac:dyDescent="0.45">
      <c r="A60" s="34" t="s">
        <v>68</v>
      </c>
      <c r="C60" s="29">
        <v>7481555</v>
      </c>
      <c r="E60" s="29">
        <v>74519138272</v>
      </c>
      <c r="G60" s="29">
        <v>79650695698</v>
      </c>
      <c r="I60" s="29">
        <v>-5131557426</v>
      </c>
      <c r="K60" s="29">
        <v>7481555</v>
      </c>
      <c r="M60" s="29">
        <v>74519138272</v>
      </c>
      <c r="O60" s="29">
        <v>90954996115</v>
      </c>
      <c r="Q60" s="29">
        <v>-16435857843</v>
      </c>
    </row>
    <row r="61" spans="1:17" ht="18.75" x14ac:dyDescent="0.45">
      <c r="A61" s="34" t="s">
        <v>69</v>
      </c>
      <c r="C61" s="29">
        <v>145</v>
      </c>
      <c r="E61" s="29">
        <v>1572537</v>
      </c>
      <c r="G61" s="29">
        <v>1870902</v>
      </c>
      <c r="I61" s="29">
        <v>-298365</v>
      </c>
      <c r="K61" s="29">
        <v>145</v>
      </c>
      <c r="M61" s="29">
        <v>1572537</v>
      </c>
      <c r="O61" s="29">
        <v>2123142</v>
      </c>
      <c r="Q61" s="29">
        <v>-550605</v>
      </c>
    </row>
    <row r="62" spans="1:17" ht="18.75" x14ac:dyDescent="0.45">
      <c r="A62" s="34" t="s">
        <v>70</v>
      </c>
      <c r="C62" s="29">
        <v>30102294</v>
      </c>
      <c r="E62" s="29">
        <v>156199027531</v>
      </c>
      <c r="G62" s="29">
        <v>164578536282</v>
      </c>
      <c r="I62" s="29">
        <v>-8379508751</v>
      </c>
      <c r="K62" s="29">
        <v>30102294</v>
      </c>
      <c r="M62" s="29">
        <v>156199027531</v>
      </c>
      <c r="O62" s="29">
        <v>169365229085</v>
      </c>
      <c r="Q62" s="29">
        <v>-13166201554</v>
      </c>
    </row>
    <row r="63" spans="1:17" ht="18.75" x14ac:dyDescent="0.45">
      <c r="A63" s="34" t="s">
        <v>71</v>
      </c>
      <c r="C63" s="29">
        <v>5250000</v>
      </c>
      <c r="E63" s="29">
        <v>50308870500</v>
      </c>
      <c r="G63" s="29">
        <v>54379505250</v>
      </c>
      <c r="I63" s="29">
        <v>-4070634750</v>
      </c>
      <c r="K63" s="29">
        <v>5250000</v>
      </c>
      <c r="M63" s="29">
        <v>50308870500</v>
      </c>
      <c r="O63" s="29">
        <v>58032639000</v>
      </c>
      <c r="Q63" s="29">
        <v>-7723768500</v>
      </c>
    </row>
    <row r="64" spans="1:17" ht="18.75" x14ac:dyDescent="0.45">
      <c r="A64" s="34" t="s">
        <v>72</v>
      </c>
      <c r="C64" s="29">
        <v>11516363</v>
      </c>
      <c r="E64" s="29">
        <v>29970446796</v>
      </c>
      <c r="G64" s="29">
        <v>30132726260</v>
      </c>
      <c r="I64" s="29">
        <v>-162279464</v>
      </c>
      <c r="K64" s="29">
        <v>11516363</v>
      </c>
      <c r="M64" s="29">
        <v>29970446796</v>
      </c>
      <c r="O64" s="29">
        <v>36953629586</v>
      </c>
      <c r="Q64" s="29">
        <v>-6983182790</v>
      </c>
    </row>
    <row r="65" spans="1:17" ht="18.75" x14ac:dyDescent="0.45">
      <c r="A65" s="34" t="s">
        <v>73</v>
      </c>
      <c r="C65" s="29">
        <v>6195381</v>
      </c>
      <c r="E65" s="29">
        <v>29129792425</v>
      </c>
      <c r="G65" s="29">
        <v>29856497606</v>
      </c>
      <c r="I65" s="29">
        <v>-726705181</v>
      </c>
      <c r="K65" s="29">
        <v>6195381</v>
      </c>
      <c r="M65" s="29">
        <v>29129792425</v>
      </c>
      <c r="O65" s="29">
        <v>30679581569</v>
      </c>
      <c r="Q65" s="29">
        <v>-1549789144</v>
      </c>
    </row>
    <row r="66" spans="1:17" ht="18.75" x14ac:dyDescent="0.45">
      <c r="A66" s="34" t="s">
        <v>74</v>
      </c>
      <c r="C66" s="29">
        <v>5277328</v>
      </c>
      <c r="E66" s="29">
        <v>21177810926</v>
      </c>
      <c r="G66" s="29">
        <v>22006667534</v>
      </c>
      <c r="I66" s="29">
        <v>-828856608</v>
      </c>
      <c r="K66" s="29">
        <v>5277328</v>
      </c>
      <c r="M66" s="29">
        <v>21177810926</v>
      </c>
      <c r="O66" s="29">
        <v>23800774875</v>
      </c>
      <c r="Q66" s="29">
        <v>-2622963949</v>
      </c>
    </row>
    <row r="67" spans="1:17" ht="18.75" x14ac:dyDescent="0.45">
      <c r="A67" s="34" t="s">
        <v>75</v>
      </c>
      <c r="C67" s="29">
        <v>447572</v>
      </c>
      <c r="E67" s="29">
        <v>21226605842</v>
      </c>
      <c r="G67" s="29">
        <v>22067483751</v>
      </c>
      <c r="I67" s="29">
        <v>-840877909</v>
      </c>
      <c r="K67" s="29">
        <v>447572</v>
      </c>
      <c r="M67" s="29">
        <v>21226605842</v>
      </c>
      <c r="O67" s="29">
        <v>25920395229</v>
      </c>
      <c r="Q67" s="29">
        <v>-4693789387</v>
      </c>
    </row>
    <row r="68" spans="1:17" ht="18.75" x14ac:dyDescent="0.45">
      <c r="A68" s="34" t="s">
        <v>76</v>
      </c>
      <c r="C68" s="29">
        <v>630116</v>
      </c>
      <c r="E68" s="29">
        <v>24948190034</v>
      </c>
      <c r="G68" s="29">
        <v>24591160953</v>
      </c>
      <c r="I68" s="29">
        <v>357029081</v>
      </c>
      <c r="K68" s="29">
        <v>630116</v>
      </c>
      <c r="M68" s="29">
        <v>24948190034</v>
      </c>
      <c r="O68" s="29">
        <v>24728961651</v>
      </c>
      <c r="Q68" s="29">
        <v>219228383</v>
      </c>
    </row>
    <row r="69" spans="1:17" ht="18.75" x14ac:dyDescent="0.45">
      <c r="A69" s="34" t="s">
        <v>77</v>
      </c>
      <c r="C69" s="29">
        <v>1897609</v>
      </c>
      <c r="E69" s="29">
        <v>23390346008</v>
      </c>
      <c r="G69" s="29">
        <v>29917007071</v>
      </c>
      <c r="I69" s="29">
        <v>-6526661063</v>
      </c>
      <c r="K69" s="29">
        <v>1897609</v>
      </c>
      <c r="M69" s="29">
        <v>23390346008</v>
      </c>
      <c r="O69" s="29">
        <v>31633556658</v>
      </c>
      <c r="Q69" s="29">
        <v>-8243210650</v>
      </c>
    </row>
    <row r="70" spans="1:17" ht="18.75" x14ac:dyDescent="0.45">
      <c r="A70" s="34" t="s">
        <v>78</v>
      </c>
      <c r="C70" s="29">
        <v>799609</v>
      </c>
      <c r="E70" s="29">
        <v>129600508778</v>
      </c>
      <c r="G70" s="29">
        <v>144957036405</v>
      </c>
      <c r="I70" s="29">
        <v>-15356527627</v>
      </c>
      <c r="K70" s="29">
        <v>799609</v>
      </c>
      <c r="M70" s="29">
        <v>129600508778</v>
      </c>
      <c r="O70" s="29">
        <v>120292799745</v>
      </c>
      <c r="Q70" s="29">
        <v>9307709033</v>
      </c>
    </row>
    <row r="71" spans="1:17" ht="18.75" x14ac:dyDescent="0.45">
      <c r="A71" s="34" t="s">
        <v>79</v>
      </c>
      <c r="C71" s="29">
        <v>524472</v>
      </c>
      <c r="E71" s="29">
        <v>73260297548</v>
      </c>
      <c r="G71" s="29">
        <v>77139151901</v>
      </c>
      <c r="I71" s="29">
        <v>-3878854353</v>
      </c>
      <c r="K71" s="29">
        <v>524472</v>
      </c>
      <c r="M71" s="29">
        <v>73260297548</v>
      </c>
      <c r="O71" s="29">
        <v>83416222656</v>
      </c>
      <c r="Q71" s="29">
        <v>-10155925108</v>
      </c>
    </row>
    <row r="72" spans="1:17" ht="18.75" x14ac:dyDescent="0.45">
      <c r="A72" s="34" t="s">
        <v>80</v>
      </c>
      <c r="C72" s="29">
        <v>914746</v>
      </c>
      <c r="E72" s="29">
        <v>13457688267</v>
      </c>
      <c r="G72" s="29">
        <v>13739572278</v>
      </c>
      <c r="I72" s="29">
        <v>-281884011</v>
      </c>
      <c r="K72" s="29">
        <v>914746</v>
      </c>
      <c r="M72" s="29">
        <v>13457688267</v>
      </c>
      <c r="O72" s="29">
        <v>14457921855</v>
      </c>
      <c r="Q72" s="29">
        <v>-1000233588</v>
      </c>
    </row>
    <row r="73" spans="1:17" ht="18.75" x14ac:dyDescent="0.45">
      <c r="A73" s="34" t="s">
        <v>81</v>
      </c>
      <c r="C73" s="29">
        <v>9469137</v>
      </c>
      <c r="E73" s="29">
        <v>42470533904</v>
      </c>
      <c r="G73" s="29">
        <v>54782470595</v>
      </c>
      <c r="I73" s="29">
        <v>-12311936691</v>
      </c>
      <c r="K73" s="29">
        <v>9469137</v>
      </c>
      <c r="M73" s="29">
        <v>42470533904</v>
      </c>
      <c r="O73" s="29">
        <v>75396493035</v>
      </c>
      <c r="Q73" s="29">
        <v>-32925959131</v>
      </c>
    </row>
    <row r="74" spans="1:17" ht="18.75" x14ac:dyDescent="0.45">
      <c r="A74" s="34" t="s">
        <v>82</v>
      </c>
      <c r="C74" s="29">
        <v>1073068</v>
      </c>
      <c r="E74" s="29">
        <v>52267479025</v>
      </c>
      <c r="G74" s="29">
        <v>52320813187</v>
      </c>
      <c r="I74" s="29">
        <v>-53334162</v>
      </c>
      <c r="K74" s="29">
        <v>1073068</v>
      </c>
      <c r="M74" s="29">
        <v>52267479025</v>
      </c>
      <c r="O74" s="29">
        <v>51371979177</v>
      </c>
      <c r="Q74" s="29">
        <v>895499848</v>
      </c>
    </row>
    <row r="75" spans="1:17" ht="37.5" x14ac:dyDescent="0.45">
      <c r="A75" s="34" t="s">
        <v>83</v>
      </c>
      <c r="C75" s="29">
        <v>8502170</v>
      </c>
      <c r="E75" s="29">
        <v>12491438327</v>
      </c>
      <c r="G75" s="29">
        <v>14173303162</v>
      </c>
      <c r="I75" s="29">
        <v>-1681864835</v>
      </c>
      <c r="K75" s="29">
        <v>8502170</v>
      </c>
      <c r="M75" s="29">
        <v>12491438327</v>
      </c>
      <c r="O75" s="29">
        <v>16438327162</v>
      </c>
      <c r="Q75" s="29">
        <v>-3946888835</v>
      </c>
    </row>
    <row r="76" spans="1:17" ht="56.25" x14ac:dyDescent="0.45">
      <c r="A76" s="34" t="s">
        <v>84</v>
      </c>
      <c r="C76" s="29">
        <v>0</v>
      </c>
      <c r="E76" s="29">
        <v>571</v>
      </c>
      <c r="G76" s="29">
        <v>571</v>
      </c>
      <c r="I76" s="29">
        <v>0</v>
      </c>
      <c r="K76" s="29">
        <v>0</v>
      </c>
      <c r="M76" s="29">
        <v>571</v>
      </c>
      <c r="O76" s="29">
        <v>571</v>
      </c>
      <c r="Q76" s="29">
        <v>0</v>
      </c>
    </row>
    <row r="77" spans="1:17" ht="18.75" x14ac:dyDescent="0.45">
      <c r="A77" s="34" t="s">
        <v>85</v>
      </c>
      <c r="C77" s="29">
        <v>2351210</v>
      </c>
      <c r="E77" s="29">
        <v>30173514079</v>
      </c>
      <c r="G77" s="29">
        <v>28747809696</v>
      </c>
      <c r="I77" s="29">
        <v>1425704383</v>
      </c>
      <c r="K77" s="29">
        <v>2351210</v>
      </c>
      <c r="M77" s="29">
        <v>30173514079</v>
      </c>
      <c r="O77" s="29">
        <v>31482357448</v>
      </c>
      <c r="Q77" s="29">
        <v>-1308843369</v>
      </c>
    </row>
    <row r="78" spans="1:17" ht="18.75" x14ac:dyDescent="0.45">
      <c r="A78" s="18" t="s">
        <v>86</v>
      </c>
      <c r="C78" s="30">
        <f>SUM(C9:$C$77)</f>
        <v>469755401</v>
      </c>
      <c r="E78" s="30">
        <f>SUM(E9:$E$77)</f>
        <v>2736699907281</v>
      </c>
      <c r="G78" s="30">
        <f>SUM(G9:$G$77)</f>
        <v>2904490611580</v>
      </c>
      <c r="I78" s="30">
        <f>SUM(I9:$I$77)</f>
        <v>-167790704299</v>
      </c>
      <c r="K78" s="30">
        <f>SUM(K9:$K$77)</f>
        <v>469755401</v>
      </c>
      <c r="M78" s="30">
        <f>SUM(M9:$M$77)</f>
        <v>2736699907281</v>
      </c>
      <c r="O78" s="30">
        <f>SUM(O9:$O$77)</f>
        <v>3161918475591</v>
      </c>
      <c r="Q78" s="30">
        <f>SUM(Q9:$Q$77)</f>
        <v>-425218568310</v>
      </c>
    </row>
    <row r="79" spans="1:17" ht="18.75" x14ac:dyDescent="0.45">
      <c r="C79" s="31"/>
      <c r="E79" s="31"/>
      <c r="G79" s="31"/>
      <c r="I79" s="31"/>
      <c r="K79" s="31"/>
      <c r="M79" s="31"/>
      <c r="O79" s="31"/>
      <c r="Q79" s="31"/>
    </row>
    <row r="81" spans="1:17" ht="18.75" x14ac:dyDescent="0.45">
      <c r="A81" s="41" t="s">
        <v>182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3"/>
    </row>
  </sheetData>
  <mergeCells count="7">
    <mergeCell ref="A81:Q8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77"/>
  <sheetViews>
    <sheetView rightToLeft="1" topLeftCell="B49" workbookViewId="0">
      <selection activeCell="K9" sqref="K9:K76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7" style="23" customWidth="1"/>
    <col min="4" max="4" width="1.42578125" style="23" customWidth="1"/>
    <col min="5" max="5" width="17" style="23" customWidth="1"/>
    <col min="6" max="6" width="1.42578125" style="23" customWidth="1"/>
    <col min="7" max="7" width="17" style="23" customWidth="1"/>
    <col min="8" max="8" width="1.42578125" style="23" customWidth="1"/>
    <col min="9" max="9" width="17" style="23" customWidth="1"/>
    <col min="10" max="10" width="1.42578125" style="23" customWidth="1"/>
    <col min="11" max="11" width="10.7109375" style="23" customWidth="1"/>
    <col min="12" max="12" width="1.42578125" style="23" customWidth="1"/>
    <col min="13" max="13" width="17" style="23" customWidth="1"/>
    <col min="14" max="14" width="1.42578125" style="23" customWidth="1"/>
    <col min="15" max="15" width="17" style="23" customWidth="1"/>
    <col min="16" max="16" width="1.42578125" style="23" customWidth="1"/>
    <col min="17" max="17" width="17" style="23" customWidth="1"/>
    <col min="18" max="18" width="1.42578125" style="23" customWidth="1"/>
    <col min="19" max="19" width="17" style="23" customWidth="1"/>
    <col min="20" max="20" width="1.42578125" style="6" customWidth="1"/>
    <col min="21" max="21" width="10.7109375" style="6" customWidth="1"/>
    <col min="22" max="16384" width="9.140625" style="6"/>
  </cols>
  <sheetData>
    <row r="1" spans="1:21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20.100000000000001" customHeight="1" x14ac:dyDescent="0.45">
      <c r="A2" s="4" t="s">
        <v>137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5" spans="1:21" ht="21" x14ac:dyDescent="0.45">
      <c r="A5" s="7" t="s">
        <v>185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7" spans="1:21" ht="21" x14ac:dyDescent="0.45">
      <c r="C7" s="21" t="s">
        <v>153</v>
      </c>
      <c r="D7" s="22"/>
      <c r="E7" s="22"/>
      <c r="F7" s="22"/>
      <c r="G7" s="22"/>
      <c r="H7" s="22"/>
      <c r="I7" s="22"/>
      <c r="J7" s="22"/>
      <c r="K7" s="22"/>
      <c r="M7" s="8" t="s">
        <v>7</v>
      </c>
      <c r="N7" s="9"/>
      <c r="O7" s="9"/>
      <c r="P7" s="9"/>
      <c r="Q7" s="9"/>
      <c r="R7" s="9"/>
      <c r="S7" s="9"/>
      <c r="T7" s="9"/>
      <c r="U7" s="9"/>
    </row>
    <row r="8" spans="1:21" ht="42" x14ac:dyDescent="0.45">
      <c r="A8" s="32" t="s">
        <v>186</v>
      </c>
      <c r="C8" s="36" t="s">
        <v>151</v>
      </c>
      <c r="E8" s="36" t="s">
        <v>187</v>
      </c>
      <c r="G8" s="36" t="s">
        <v>188</v>
      </c>
      <c r="I8" s="36" t="s">
        <v>189</v>
      </c>
      <c r="K8" s="36" t="s">
        <v>190</v>
      </c>
      <c r="M8" s="36" t="s">
        <v>151</v>
      </c>
      <c r="O8" s="36" t="s">
        <v>187</v>
      </c>
      <c r="Q8" s="36" t="s">
        <v>188</v>
      </c>
      <c r="S8" s="36" t="s">
        <v>189</v>
      </c>
      <c r="U8" s="33" t="s">
        <v>190</v>
      </c>
    </row>
    <row r="9" spans="1:21" ht="18.75" x14ac:dyDescent="0.45">
      <c r="A9" s="34" t="s">
        <v>17</v>
      </c>
      <c r="C9" s="29">
        <v>3657967780</v>
      </c>
      <c r="E9" s="29">
        <v>-4665316892</v>
      </c>
      <c r="G9" s="29">
        <v>0</v>
      </c>
      <c r="I9" s="29">
        <v>-1007349112</v>
      </c>
      <c r="K9" s="45">
        <v>7.4926456310261133E-3</v>
      </c>
      <c r="M9" s="29">
        <v>3657967780</v>
      </c>
      <c r="O9" s="29">
        <v>-617468413</v>
      </c>
      <c r="Q9" s="29">
        <v>0</v>
      </c>
      <c r="S9" s="29">
        <v>3040499367</v>
      </c>
      <c r="U9" s="17">
        <v>-8.3765691171088282E-3</v>
      </c>
    </row>
    <row r="10" spans="1:21" ht="18.75" x14ac:dyDescent="0.45">
      <c r="A10" s="34" t="s">
        <v>18</v>
      </c>
      <c r="C10" s="29">
        <v>0</v>
      </c>
      <c r="E10" s="29">
        <v>-437382000</v>
      </c>
      <c r="G10" s="29">
        <v>0</v>
      </c>
      <c r="I10" s="29">
        <v>-437382000</v>
      </c>
      <c r="K10" s="45">
        <v>3.2532399069504156E-3</v>
      </c>
      <c r="M10" s="29">
        <v>0</v>
      </c>
      <c r="O10" s="29">
        <v>-626251500</v>
      </c>
      <c r="Q10" s="29">
        <v>0</v>
      </c>
      <c r="S10" s="29">
        <v>-626251500</v>
      </c>
      <c r="U10" s="17">
        <v>1.7253215150704153E-3</v>
      </c>
    </row>
    <row r="11" spans="1:21" ht="18.75" x14ac:dyDescent="0.45">
      <c r="A11" s="34" t="s">
        <v>19</v>
      </c>
      <c r="C11" s="29">
        <v>2597722000</v>
      </c>
      <c r="E11" s="29">
        <v>-3757196381</v>
      </c>
      <c r="G11" s="29">
        <v>0</v>
      </c>
      <c r="I11" s="29">
        <v>-1159474381</v>
      </c>
      <c r="K11" s="45">
        <v>8.6241508049161378E-3</v>
      </c>
      <c r="M11" s="29">
        <v>2597722000</v>
      </c>
      <c r="O11" s="29">
        <v>-4484411349</v>
      </c>
      <c r="Q11" s="29">
        <v>0</v>
      </c>
      <c r="S11" s="29">
        <v>-1886689349</v>
      </c>
      <c r="U11" s="17">
        <v>5.1978250368803838E-3</v>
      </c>
    </row>
    <row r="12" spans="1:21" ht="18.75" x14ac:dyDescent="0.45">
      <c r="A12" s="34" t="s">
        <v>20</v>
      </c>
      <c r="C12" s="29">
        <v>0</v>
      </c>
      <c r="E12" s="29">
        <v>95094859</v>
      </c>
      <c r="G12" s="29">
        <v>0</v>
      </c>
      <c r="I12" s="29">
        <v>95094859</v>
      </c>
      <c r="K12" s="45">
        <v>-7.0731395037889732E-4</v>
      </c>
      <c r="M12" s="29">
        <v>0</v>
      </c>
      <c r="O12" s="29">
        <v>-940382493</v>
      </c>
      <c r="Q12" s="29">
        <v>0</v>
      </c>
      <c r="S12" s="29">
        <v>-940382493</v>
      </c>
      <c r="U12" s="17">
        <v>2.59075171487566E-3</v>
      </c>
    </row>
    <row r="13" spans="1:21" ht="18.75" x14ac:dyDescent="0.45">
      <c r="A13" s="34" t="s">
        <v>21</v>
      </c>
      <c r="C13" s="29">
        <v>0</v>
      </c>
      <c r="E13" s="29">
        <v>141386679</v>
      </c>
      <c r="G13" s="29">
        <v>0</v>
      </c>
      <c r="I13" s="29">
        <v>141386679</v>
      </c>
      <c r="K13" s="45">
        <v>-1.0516317233767924E-3</v>
      </c>
      <c r="M13" s="29">
        <v>0</v>
      </c>
      <c r="O13" s="29">
        <v>-706933394</v>
      </c>
      <c r="Q13" s="29">
        <v>0</v>
      </c>
      <c r="S13" s="29">
        <v>-706933394</v>
      </c>
      <c r="U13" s="17">
        <v>1.9475999568702843E-3</v>
      </c>
    </row>
    <row r="14" spans="1:21" ht="18.75" x14ac:dyDescent="0.45">
      <c r="A14" s="34" t="s">
        <v>22</v>
      </c>
      <c r="C14" s="29">
        <v>0</v>
      </c>
      <c r="E14" s="29">
        <v>184893300</v>
      </c>
      <c r="G14" s="29">
        <v>0</v>
      </c>
      <c r="I14" s="29">
        <v>184893300</v>
      </c>
      <c r="K14" s="45">
        <v>-1.3752332333926756E-3</v>
      </c>
      <c r="M14" s="29">
        <v>0</v>
      </c>
      <c r="O14" s="29">
        <v>-2737613700</v>
      </c>
      <c r="Q14" s="29">
        <v>0</v>
      </c>
      <c r="S14" s="29">
        <v>-2737613700</v>
      </c>
      <c r="U14" s="17">
        <v>7.5421197658792445E-3</v>
      </c>
    </row>
    <row r="15" spans="1:21" ht="18.75" x14ac:dyDescent="0.45">
      <c r="A15" s="34" t="s">
        <v>23</v>
      </c>
      <c r="C15" s="29">
        <v>0</v>
      </c>
      <c r="E15" s="29">
        <v>-674781078</v>
      </c>
      <c r="G15" s="29">
        <v>0</v>
      </c>
      <c r="I15" s="29">
        <v>-674781078</v>
      </c>
      <c r="K15" s="45">
        <v>5.0190102276833999E-3</v>
      </c>
      <c r="M15" s="29">
        <v>0</v>
      </c>
      <c r="O15" s="29">
        <v>-6905041329</v>
      </c>
      <c r="Q15" s="29">
        <v>0</v>
      </c>
      <c r="S15" s="29">
        <v>-6905041329</v>
      </c>
      <c r="U15" s="17">
        <v>1.9023373784133234E-2</v>
      </c>
    </row>
    <row r="16" spans="1:21" ht="18.75" x14ac:dyDescent="0.45">
      <c r="A16" s="34" t="s">
        <v>24</v>
      </c>
      <c r="C16" s="29">
        <v>0</v>
      </c>
      <c r="E16" s="29">
        <v>-6563712150</v>
      </c>
      <c r="G16" s="29">
        <v>0</v>
      </c>
      <c r="I16" s="29">
        <v>-6563712150</v>
      </c>
      <c r="K16" s="45">
        <v>4.8820779785439986E-2</v>
      </c>
      <c r="M16" s="29">
        <v>0</v>
      </c>
      <c r="O16" s="29">
        <v>-12685991440</v>
      </c>
      <c r="Q16" s="29">
        <v>0</v>
      </c>
      <c r="S16" s="29">
        <v>-12685991440</v>
      </c>
      <c r="U16" s="17">
        <v>3.4949878717146582E-2</v>
      </c>
    </row>
    <row r="17" spans="1:21" ht="18.75" x14ac:dyDescent="0.45">
      <c r="A17" s="34" t="s">
        <v>25</v>
      </c>
      <c r="C17" s="29">
        <v>0</v>
      </c>
      <c r="E17" s="29">
        <v>5291945199</v>
      </c>
      <c r="G17" s="29">
        <v>-393480500</v>
      </c>
      <c r="I17" s="29">
        <v>4898464699</v>
      </c>
      <c r="K17" s="45">
        <v>-3.6434697453426645E-2</v>
      </c>
      <c r="M17" s="29">
        <v>0</v>
      </c>
      <c r="O17" s="29">
        <v>1527085301</v>
      </c>
      <c r="Q17" s="29">
        <v>-340263305</v>
      </c>
      <c r="S17" s="29">
        <v>1186821996</v>
      </c>
      <c r="U17" s="17">
        <v>-3.2696920075362926E-3</v>
      </c>
    </row>
    <row r="18" spans="1:21" ht="18.75" x14ac:dyDescent="0.45">
      <c r="A18" s="34" t="s">
        <v>26</v>
      </c>
      <c r="C18" s="29">
        <v>0</v>
      </c>
      <c r="E18" s="29">
        <v>8668330353</v>
      </c>
      <c r="G18" s="29">
        <v>-7470518349</v>
      </c>
      <c r="I18" s="29">
        <v>1197812004</v>
      </c>
      <c r="K18" s="45">
        <v>-8.9093053953684664E-3</v>
      </c>
      <c r="M18" s="29">
        <v>0</v>
      </c>
      <c r="O18" s="29">
        <v>-4413817753</v>
      </c>
      <c r="Q18" s="29">
        <v>-5453603823</v>
      </c>
      <c r="S18" s="29">
        <v>-9867421576</v>
      </c>
      <c r="U18" s="17">
        <v>2.7184724896216338E-2</v>
      </c>
    </row>
    <row r="19" spans="1:21" ht="18.75" x14ac:dyDescent="0.45">
      <c r="A19" s="34" t="s">
        <v>27</v>
      </c>
      <c r="C19" s="29">
        <v>0</v>
      </c>
      <c r="E19" s="29">
        <v>-4326706304</v>
      </c>
      <c r="G19" s="29">
        <v>0</v>
      </c>
      <c r="I19" s="29">
        <v>-4326706304</v>
      </c>
      <c r="K19" s="45">
        <v>3.2181968196740462E-2</v>
      </c>
      <c r="M19" s="29">
        <v>0</v>
      </c>
      <c r="O19" s="29">
        <v>-5992003658</v>
      </c>
      <c r="Q19" s="29">
        <v>0</v>
      </c>
      <c r="S19" s="29">
        <v>-5992003658</v>
      </c>
      <c r="U19" s="17">
        <v>1.6507956994159745E-2</v>
      </c>
    </row>
    <row r="20" spans="1:21" ht="18.75" x14ac:dyDescent="0.45">
      <c r="A20" s="34" t="s">
        <v>191</v>
      </c>
      <c r="C20" s="29">
        <v>0</v>
      </c>
      <c r="E20" s="29">
        <v>-263741346</v>
      </c>
      <c r="G20" s="29">
        <v>0</v>
      </c>
      <c r="I20" s="29">
        <v>-263741346</v>
      </c>
      <c r="K20" s="45">
        <v>1.9617036638911005E-3</v>
      </c>
      <c r="M20" s="29">
        <v>0</v>
      </c>
      <c r="O20" s="29">
        <v>-1787580234</v>
      </c>
      <c r="Q20" s="29">
        <v>0</v>
      </c>
      <c r="S20" s="29">
        <v>-1787580234</v>
      </c>
      <c r="U20" s="17">
        <v>4.9247796414616293E-3</v>
      </c>
    </row>
    <row r="21" spans="1:21" ht="37.5" x14ac:dyDescent="0.45">
      <c r="A21" s="34" t="s">
        <v>28</v>
      </c>
      <c r="C21" s="29">
        <v>0</v>
      </c>
      <c r="E21" s="29">
        <v>-1397094451</v>
      </c>
      <c r="G21" s="29">
        <v>0</v>
      </c>
      <c r="I21" s="29">
        <v>-1397094451</v>
      </c>
      <c r="K21" s="45">
        <v>1.039156486040162E-2</v>
      </c>
      <c r="M21" s="29">
        <v>0</v>
      </c>
      <c r="O21" s="29">
        <v>-1979438671</v>
      </c>
      <c r="Q21" s="29">
        <v>0</v>
      </c>
      <c r="S21" s="29">
        <v>-1979438671</v>
      </c>
      <c r="U21" s="17">
        <v>5.4533492164708418E-3</v>
      </c>
    </row>
    <row r="22" spans="1:21" ht="37.5" x14ac:dyDescent="0.45">
      <c r="A22" s="34" t="s">
        <v>30</v>
      </c>
      <c r="C22" s="29">
        <v>0</v>
      </c>
      <c r="E22" s="29">
        <v>-9723366875</v>
      </c>
      <c r="G22" s="29">
        <v>0</v>
      </c>
      <c r="I22" s="29">
        <v>-9723366875</v>
      </c>
      <c r="K22" s="45">
        <v>7.2322238106894546E-2</v>
      </c>
      <c r="M22" s="29">
        <v>0</v>
      </c>
      <c r="O22" s="29">
        <v>-18370712146</v>
      </c>
      <c r="Q22" s="29">
        <v>0</v>
      </c>
      <c r="S22" s="29">
        <v>-18370712146</v>
      </c>
      <c r="U22" s="17">
        <v>5.061127184950328E-2</v>
      </c>
    </row>
    <row r="23" spans="1:21" ht="37.5" x14ac:dyDescent="0.45">
      <c r="A23" s="34" t="s">
        <v>192</v>
      </c>
      <c r="C23" s="29">
        <v>0</v>
      </c>
      <c r="E23" s="29">
        <v>-5495506020</v>
      </c>
      <c r="G23" s="29">
        <v>0</v>
      </c>
      <c r="I23" s="29">
        <v>-5495506020</v>
      </c>
      <c r="K23" s="45">
        <v>4.087548068541972E-2</v>
      </c>
      <c r="M23" s="29">
        <v>0</v>
      </c>
      <c r="O23" s="29">
        <v>-17175991140</v>
      </c>
      <c r="Q23" s="29">
        <v>0</v>
      </c>
      <c r="S23" s="29">
        <v>-17175991140</v>
      </c>
      <c r="U23" s="17">
        <v>4.7319818086664592E-2</v>
      </c>
    </row>
    <row r="24" spans="1:21" ht="18.75" x14ac:dyDescent="0.45">
      <c r="A24" s="34" t="s">
        <v>193</v>
      </c>
      <c r="C24" s="29">
        <v>0</v>
      </c>
      <c r="E24" s="29">
        <v>-50185132</v>
      </c>
      <c r="G24" s="29">
        <v>0</v>
      </c>
      <c r="I24" s="29">
        <v>-50185132</v>
      </c>
      <c r="K24" s="45">
        <v>3.7327616170298349E-4</v>
      </c>
      <c r="M24" s="29">
        <v>0</v>
      </c>
      <c r="O24" s="29">
        <v>-263738881</v>
      </c>
      <c r="Q24" s="29">
        <v>0</v>
      </c>
      <c r="S24" s="29">
        <v>-263738881</v>
      </c>
      <c r="U24" s="17">
        <v>7.2660004127718012E-4</v>
      </c>
    </row>
    <row r="25" spans="1:21" ht="18.75" x14ac:dyDescent="0.45">
      <c r="A25" s="34" t="s">
        <v>32</v>
      </c>
      <c r="C25" s="29">
        <v>0</v>
      </c>
      <c r="E25" s="29">
        <v>-1542681274</v>
      </c>
      <c r="G25" s="29">
        <v>0</v>
      </c>
      <c r="I25" s="29">
        <v>-1542681274</v>
      </c>
      <c r="K25" s="45">
        <v>1.1474437183701908E-2</v>
      </c>
      <c r="M25" s="29">
        <v>2708964350</v>
      </c>
      <c r="O25" s="29">
        <v>-6837460614</v>
      </c>
      <c r="Q25" s="29">
        <v>0</v>
      </c>
      <c r="S25" s="29">
        <v>-4128496264</v>
      </c>
      <c r="U25" s="17">
        <v>1.1373998192686212E-2</v>
      </c>
    </row>
    <row r="26" spans="1:21" ht="18.75" x14ac:dyDescent="0.45">
      <c r="A26" s="34" t="s">
        <v>33</v>
      </c>
      <c r="C26" s="29">
        <v>0</v>
      </c>
      <c r="E26" s="29">
        <v>-3918277452</v>
      </c>
      <c r="G26" s="29">
        <v>0</v>
      </c>
      <c r="I26" s="29">
        <v>-3918277452</v>
      </c>
      <c r="K26" s="45">
        <v>2.9144081314161054E-2</v>
      </c>
      <c r="M26" s="29">
        <v>2645943400</v>
      </c>
      <c r="O26" s="29">
        <v>-8962496700</v>
      </c>
      <c r="Q26" s="29">
        <v>0</v>
      </c>
      <c r="S26" s="29">
        <v>-6316553300</v>
      </c>
      <c r="U26" s="17">
        <v>1.740209054921071E-2</v>
      </c>
    </row>
    <row r="27" spans="1:21" ht="18.75" x14ac:dyDescent="0.45">
      <c r="A27" s="34" t="s">
        <v>34</v>
      </c>
      <c r="C27" s="29">
        <v>4929039500</v>
      </c>
      <c r="E27" s="29">
        <v>-4115757840</v>
      </c>
      <c r="G27" s="29">
        <v>0</v>
      </c>
      <c r="I27" s="29">
        <v>813281660</v>
      </c>
      <c r="K27" s="45">
        <v>-6.0491752104633468E-3</v>
      </c>
      <c r="M27" s="29">
        <v>4929039500</v>
      </c>
      <c r="O27" s="29">
        <v>-9392695919</v>
      </c>
      <c r="Q27" s="29">
        <v>0</v>
      </c>
      <c r="S27" s="29">
        <v>-4463656419</v>
      </c>
      <c r="U27" s="17">
        <v>1.2297363687883965E-2</v>
      </c>
    </row>
    <row r="28" spans="1:21" ht="18.75" x14ac:dyDescent="0.45">
      <c r="A28" s="34" t="s">
        <v>36</v>
      </c>
      <c r="C28" s="29">
        <v>0</v>
      </c>
      <c r="E28" s="29">
        <v>-5373792550</v>
      </c>
      <c r="G28" s="29">
        <v>0</v>
      </c>
      <c r="I28" s="29">
        <v>-5373792550</v>
      </c>
      <c r="K28" s="45">
        <v>3.9970177957329829E-2</v>
      </c>
      <c r="M28" s="29">
        <v>0</v>
      </c>
      <c r="O28" s="29">
        <v>-8795107140</v>
      </c>
      <c r="Q28" s="29">
        <v>0</v>
      </c>
      <c r="S28" s="29">
        <v>-8795107140</v>
      </c>
      <c r="U28" s="17">
        <v>2.4230500966451064E-2</v>
      </c>
    </row>
    <row r="29" spans="1:21" ht="18.75" x14ac:dyDescent="0.45">
      <c r="A29" s="34" t="s">
        <v>37</v>
      </c>
      <c r="C29" s="29">
        <v>1570000000</v>
      </c>
      <c r="E29" s="29">
        <v>-1482625575</v>
      </c>
      <c r="G29" s="29">
        <v>0</v>
      </c>
      <c r="I29" s="29">
        <v>87374425</v>
      </c>
      <c r="K29" s="45">
        <v>-6.4988949306749261E-4</v>
      </c>
      <c r="M29" s="29">
        <v>1570000000</v>
      </c>
      <c r="O29" s="29">
        <v>-1838455713</v>
      </c>
      <c r="Q29" s="29">
        <v>0</v>
      </c>
      <c r="S29" s="29">
        <v>-268455713</v>
      </c>
      <c r="U29" s="17">
        <v>7.3959490313790647E-4</v>
      </c>
    </row>
    <row r="30" spans="1:21" ht="18.75" x14ac:dyDescent="0.45">
      <c r="A30" s="34" t="s">
        <v>38</v>
      </c>
      <c r="C30" s="29">
        <v>0</v>
      </c>
      <c r="E30" s="29">
        <v>1236697605</v>
      </c>
      <c r="G30" s="29">
        <v>0</v>
      </c>
      <c r="I30" s="29">
        <v>1236697605</v>
      </c>
      <c r="K30" s="45">
        <v>-9.1985358369022999E-3</v>
      </c>
      <c r="M30" s="29">
        <v>0</v>
      </c>
      <c r="O30" s="29">
        <v>-3425794515</v>
      </c>
      <c r="Q30" s="29">
        <v>0</v>
      </c>
      <c r="S30" s="29">
        <v>-3425794515</v>
      </c>
      <c r="U30" s="17">
        <v>9.4380564085510682E-3</v>
      </c>
    </row>
    <row r="31" spans="1:21" ht="18.75" x14ac:dyDescent="0.45">
      <c r="A31" s="34" t="s">
        <v>39</v>
      </c>
      <c r="C31" s="29">
        <v>1398455170</v>
      </c>
      <c r="E31" s="29">
        <v>-2191228740</v>
      </c>
      <c r="G31" s="29">
        <v>0</v>
      </c>
      <c r="I31" s="29">
        <v>-792773570</v>
      </c>
      <c r="K31" s="45">
        <v>5.8966363844409429E-3</v>
      </c>
      <c r="M31" s="29">
        <v>1398455170</v>
      </c>
      <c r="O31" s="29">
        <v>-4547388675</v>
      </c>
      <c r="Q31" s="29">
        <v>0</v>
      </c>
      <c r="S31" s="29">
        <v>-3148933505</v>
      </c>
      <c r="U31" s="17">
        <v>8.6753049305312545E-3</v>
      </c>
    </row>
    <row r="32" spans="1:21" ht="18.75" x14ac:dyDescent="0.45">
      <c r="A32" s="34" t="s">
        <v>40</v>
      </c>
      <c r="C32" s="29">
        <v>0</v>
      </c>
      <c r="E32" s="29">
        <v>-1560110502</v>
      </c>
      <c r="G32" s="29">
        <v>0</v>
      </c>
      <c r="I32" s="29">
        <v>-1560110502</v>
      </c>
      <c r="K32" s="45">
        <v>1.1604075486322816E-2</v>
      </c>
      <c r="M32" s="29">
        <v>0</v>
      </c>
      <c r="O32" s="29">
        <v>-3020639483</v>
      </c>
      <c r="Q32" s="29">
        <v>0</v>
      </c>
      <c r="S32" s="29">
        <v>-3020639483</v>
      </c>
      <c r="U32" s="17">
        <v>8.3218551800531837E-3</v>
      </c>
    </row>
    <row r="33" spans="1:21" ht="18.75" x14ac:dyDescent="0.45">
      <c r="A33" s="34" t="s">
        <v>41</v>
      </c>
      <c r="C33" s="29">
        <v>0</v>
      </c>
      <c r="E33" s="29">
        <v>-148227577</v>
      </c>
      <c r="G33" s="29">
        <v>0</v>
      </c>
      <c r="I33" s="29">
        <v>-148227577</v>
      </c>
      <c r="K33" s="45">
        <v>1.1025142068191319E-3</v>
      </c>
      <c r="M33" s="29">
        <v>0</v>
      </c>
      <c r="O33" s="29">
        <v>-659357152</v>
      </c>
      <c r="Q33" s="29">
        <v>0</v>
      </c>
      <c r="S33" s="29">
        <v>-659357152</v>
      </c>
      <c r="U33" s="17">
        <v>1.8165275140437254E-3</v>
      </c>
    </row>
    <row r="34" spans="1:21" ht="18.75" x14ac:dyDescent="0.45">
      <c r="A34" s="34" t="s">
        <v>42</v>
      </c>
      <c r="C34" s="29">
        <v>0</v>
      </c>
      <c r="E34" s="29">
        <v>-653452036</v>
      </c>
      <c r="G34" s="29">
        <v>0</v>
      </c>
      <c r="I34" s="29">
        <v>-653452036</v>
      </c>
      <c r="K34" s="45">
        <v>4.8603651745915454E-3</v>
      </c>
      <c r="M34" s="29">
        <v>0</v>
      </c>
      <c r="O34" s="29">
        <v>-1339253183</v>
      </c>
      <c r="Q34" s="29">
        <v>0</v>
      </c>
      <c r="S34" s="29">
        <v>-1339253183</v>
      </c>
      <c r="U34" s="17">
        <v>3.6896395948854991E-3</v>
      </c>
    </row>
    <row r="35" spans="1:21" ht="18.75" x14ac:dyDescent="0.45">
      <c r="A35" s="34" t="s">
        <v>43</v>
      </c>
      <c r="C35" s="29">
        <v>0</v>
      </c>
      <c r="E35" s="29">
        <v>1828592829</v>
      </c>
      <c r="G35" s="29">
        <v>0</v>
      </c>
      <c r="I35" s="29">
        <v>1828592829</v>
      </c>
      <c r="K35" s="45">
        <v>-1.3601042486581883E-2</v>
      </c>
      <c r="M35" s="29">
        <v>15329484000</v>
      </c>
      <c r="O35" s="29">
        <v>-22501850638</v>
      </c>
      <c r="Q35" s="29">
        <v>0</v>
      </c>
      <c r="S35" s="29">
        <v>-7172366638</v>
      </c>
      <c r="U35" s="17">
        <v>1.9759854426719396E-2</v>
      </c>
    </row>
    <row r="36" spans="1:21" ht="18.75" x14ac:dyDescent="0.45">
      <c r="A36" s="34" t="s">
        <v>44</v>
      </c>
      <c r="C36" s="29">
        <v>18572048990</v>
      </c>
      <c r="E36" s="29">
        <v>-12564737218</v>
      </c>
      <c r="G36" s="29">
        <v>0</v>
      </c>
      <c r="I36" s="29">
        <v>6007311772</v>
      </c>
      <c r="K36" s="45">
        <v>-4.4682283199042064E-2</v>
      </c>
      <c r="M36" s="29">
        <v>18572048990</v>
      </c>
      <c r="O36" s="29">
        <v>-26717076611</v>
      </c>
      <c r="Q36" s="29">
        <v>0</v>
      </c>
      <c r="S36" s="29">
        <v>-8145027621</v>
      </c>
      <c r="U36" s="17">
        <v>2.2439533311064488E-2</v>
      </c>
    </row>
    <row r="37" spans="1:21" ht="18.75" x14ac:dyDescent="0.45">
      <c r="A37" s="34" t="s">
        <v>45</v>
      </c>
      <c r="C37" s="29">
        <v>0</v>
      </c>
      <c r="E37" s="29">
        <v>1850364432</v>
      </c>
      <c r="G37" s="29">
        <v>0</v>
      </c>
      <c r="I37" s="29">
        <v>1850364432</v>
      </c>
      <c r="K37" s="45">
        <v>-1.3762979300894958E-2</v>
      </c>
      <c r="M37" s="29">
        <v>0</v>
      </c>
      <c r="O37" s="29">
        <v>2874673314</v>
      </c>
      <c r="Q37" s="29">
        <v>0</v>
      </c>
      <c r="S37" s="29">
        <v>2874673314</v>
      </c>
      <c r="U37" s="17">
        <v>-7.9197187031775119E-3</v>
      </c>
    </row>
    <row r="38" spans="1:21" ht="18.75" x14ac:dyDescent="0.45">
      <c r="A38" s="34" t="s">
        <v>46</v>
      </c>
      <c r="C38" s="29">
        <v>0</v>
      </c>
      <c r="E38" s="29">
        <v>301506548</v>
      </c>
      <c r="G38" s="29">
        <v>0</v>
      </c>
      <c r="I38" s="29">
        <v>301506548</v>
      </c>
      <c r="K38" s="45">
        <v>-2.2426005966419763E-3</v>
      </c>
      <c r="M38" s="29">
        <v>0</v>
      </c>
      <c r="O38" s="29">
        <v>-4063410221</v>
      </c>
      <c r="Q38" s="29">
        <v>0</v>
      </c>
      <c r="S38" s="29">
        <v>-4063410221</v>
      </c>
      <c r="U38" s="17">
        <v>1.1194686286337567E-2</v>
      </c>
    </row>
    <row r="39" spans="1:21" ht="18.75" x14ac:dyDescent="0.45">
      <c r="A39" s="34" t="s">
        <v>47</v>
      </c>
      <c r="C39" s="29">
        <v>1427371200</v>
      </c>
      <c r="E39" s="29">
        <v>-6404659180</v>
      </c>
      <c r="G39" s="29">
        <v>0</v>
      </c>
      <c r="I39" s="29">
        <v>-4977287980</v>
      </c>
      <c r="K39" s="45">
        <v>3.7020983682274584E-2</v>
      </c>
      <c r="M39" s="29">
        <v>1427371200</v>
      </c>
      <c r="O39" s="29">
        <v>-10186828656</v>
      </c>
      <c r="Q39" s="29">
        <v>0</v>
      </c>
      <c r="S39" s="29">
        <v>-8759457456</v>
      </c>
      <c r="U39" s="17">
        <v>2.4132286164872684E-2</v>
      </c>
    </row>
    <row r="40" spans="1:21" ht="18.75" x14ac:dyDescent="0.45">
      <c r="A40" s="34" t="s">
        <v>48</v>
      </c>
      <c r="C40" s="29">
        <v>0</v>
      </c>
      <c r="E40" s="29">
        <v>994930072</v>
      </c>
      <c r="G40" s="29">
        <v>0</v>
      </c>
      <c r="I40" s="29">
        <v>994930072</v>
      </c>
      <c r="K40" s="45">
        <v>-7.4002730218789298E-3</v>
      </c>
      <c r="M40" s="29">
        <v>0</v>
      </c>
      <c r="O40" s="29">
        <v>-809064015</v>
      </c>
      <c r="Q40" s="29">
        <v>0</v>
      </c>
      <c r="S40" s="29">
        <v>-809064015</v>
      </c>
      <c r="U40" s="17">
        <v>2.228969594721535E-3</v>
      </c>
    </row>
    <row r="41" spans="1:21" ht="18.75" x14ac:dyDescent="0.45">
      <c r="A41" s="34" t="s">
        <v>49</v>
      </c>
      <c r="C41" s="29">
        <v>0</v>
      </c>
      <c r="E41" s="29">
        <v>-60193186</v>
      </c>
      <c r="G41" s="29">
        <v>0</v>
      </c>
      <c r="I41" s="29">
        <v>-60193186</v>
      </c>
      <c r="K41" s="45">
        <v>4.4771589782315925E-4</v>
      </c>
      <c r="M41" s="29">
        <v>3493470000</v>
      </c>
      <c r="O41" s="29">
        <v>-7329678053</v>
      </c>
      <c r="Q41" s="29">
        <v>0</v>
      </c>
      <c r="S41" s="29">
        <v>-3836208053</v>
      </c>
      <c r="U41" s="17">
        <v>1.0568744809596924E-2</v>
      </c>
    </row>
    <row r="42" spans="1:21" ht="37.5" x14ac:dyDescent="0.45">
      <c r="A42" s="34" t="s">
        <v>50</v>
      </c>
      <c r="C42" s="29">
        <v>0</v>
      </c>
      <c r="E42" s="29">
        <v>-1299941551</v>
      </c>
      <c r="G42" s="29">
        <v>0</v>
      </c>
      <c r="I42" s="29">
        <v>-1299941551</v>
      </c>
      <c r="K42" s="45">
        <v>9.668943235926989E-3</v>
      </c>
      <c r="M42" s="29">
        <v>0</v>
      </c>
      <c r="O42" s="29">
        <v>-637367464</v>
      </c>
      <c r="Q42" s="29">
        <v>0</v>
      </c>
      <c r="S42" s="29">
        <v>-637367464</v>
      </c>
      <c r="U42" s="17">
        <v>1.7559459716185405E-3</v>
      </c>
    </row>
    <row r="43" spans="1:21" ht="37.5" x14ac:dyDescent="0.45">
      <c r="A43" s="34" t="s">
        <v>51</v>
      </c>
      <c r="C43" s="29">
        <v>0</v>
      </c>
      <c r="E43" s="29">
        <v>-430874705</v>
      </c>
      <c r="G43" s="29">
        <v>0</v>
      </c>
      <c r="I43" s="29">
        <v>-430874705</v>
      </c>
      <c r="K43" s="45">
        <v>3.2048387569709948E-3</v>
      </c>
      <c r="M43" s="29">
        <v>0</v>
      </c>
      <c r="O43" s="29">
        <v>-1846605879</v>
      </c>
      <c r="Q43" s="29">
        <v>0</v>
      </c>
      <c r="S43" s="29">
        <v>-1846605879</v>
      </c>
      <c r="U43" s="17">
        <v>5.0873951645532441E-3</v>
      </c>
    </row>
    <row r="44" spans="1:21" ht="37.5" x14ac:dyDescent="0.45">
      <c r="A44" s="34" t="s">
        <v>194</v>
      </c>
      <c r="C44" s="29">
        <v>0</v>
      </c>
      <c r="E44" s="29">
        <v>-45069970781</v>
      </c>
      <c r="G44" s="29">
        <v>0</v>
      </c>
      <c r="I44" s="29">
        <v>-45069970781</v>
      </c>
      <c r="K44" s="45">
        <v>0.33522967920453606</v>
      </c>
      <c r="M44" s="29">
        <v>0</v>
      </c>
      <c r="O44" s="29">
        <v>-58756354665</v>
      </c>
      <c r="Q44" s="29">
        <v>0</v>
      </c>
      <c r="S44" s="29">
        <v>-58756354665</v>
      </c>
      <c r="U44" s="17">
        <v>0.16187362880668943</v>
      </c>
    </row>
    <row r="45" spans="1:21" ht="18.75" x14ac:dyDescent="0.45">
      <c r="A45" s="34" t="s">
        <v>54</v>
      </c>
      <c r="C45" s="29">
        <v>0</v>
      </c>
      <c r="E45" s="29">
        <v>6554368080</v>
      </c>
      <c r="G45" s="29">
        <v>0</v>
      </c>
      <c r="I45" s="29">
        <v>6554368080</v>
      </c>
      <c r="K45" s="45">
        <v>-4.8751278751064227E-2</v>
      </c>
      <c r="M45" s="29">
        <v>0</v>
      </c>
      <c r="O45" s="29">
        <v>-6050185920</v>
      </c>
      <c r="Q45" s="29">
        <v>0</v>
      </c>
      <c r="S45" s="29">
        <v>-6050185920</v>
      </c>
      <c r="U45" s="17">
        <v>1.6668248998927899E-2</v>
      </c>
    </row>
    <row r="46" spans="1:21" ht="18.75" x14ac:dyDescent="0.45">
      <c r="A46" s="34" t="s">
        <v>55</v>
      </c>
      <c r="C46" s="29">
        <v>1989711900</v>
      </c>
      <c r="E46" s="29">
        <v>-3903002946</v>
      </c>
      <c r="G46" s="29">
        <v>0</v>
      </c>
      <c r="I46" s="29">
        <v>-1913291046</v>
      </c>
      <c r="K46" s="45">
        <v>1.4231026389879105E-2</v>
      </c>
      <c r="M46" s="29">
        <v>1989711900</v>
      </c>
      <c r="O46" s="29">
        <v>-8531226033</v>
      </c>
      <c r="Q46" s="29">
        <v>0</v>
      </c>
      <c r="S46" s="29">
        <v>-6541514133</v>
      </c>
      <c r="U46" s="17">
        <v>1.8021857152920345E-2</v>
      </c>
    </row>
    <row r="47" spans="1:21" ht="18.75" x14ac:dyDescent="0.45">
      <c r="A47" s="34" t="s">
        <v>56</v>
      </c>
      <c r="C47" s="29">
        <v>0</v>
      </c>
      <c r="E47" s="29">
        <v>2121059715</v>
      </c>
      <c r="G47" s="29">
        <v>0</v>
      </c>
      <c r="I47" s="29">
        <v>2121059715</v>
      </c>
      <c r="K47" s="45">
        <v>-1.5776406230395567E-2</v>
      </c>
      <c r="M47" s="29">
        <v>0</v>
      </c>
      <c r="O47" s="29">
        <v>1090397998</v>
      </c>
      <c r="Q47" s="29">
        <v>0</v>
      </c>
      <c r="S47" s="29">
        <v>1090397998</v>
      </c>
      <c r="U47" s="17">
        <v>-3.0040441035895449E-3</v>
      </c>
    </row>
    <row r="48" spans="1:21" ht="18.75" x14ac:dyDescent="0.45">
      <c r="A48" s="34" t="s">
        <v>58</v>
      </c>
      <c r="C48" s="29">
        <v>0</v>
      </c>
      <c r="E48" s="29">
        <v>-3322154346</v>
      </c>
      <c r="G48" s="29">
        <v>0</v>
      </c>
      <c r="I48" s="29">
        <v>-3322154346</v>
      </c>
      <c r="K48" s="45">
        <v>2.4710127749783845E-2</v>
      </c>
      <c r="M48" s="29">
        <v>0</v>
      </c>
      <c r="O48" s="29">
        <v>-3350548827</v>
      </c>
      <c r="Q48" s="29">
        <v>0</v>
      </c>
      <c r="S48" s="29">
        <v>-3350548827</v>
      </c>
      <c r="U48" s="17">
        <v>9.2307547024111612E-3</v>
      </c>
    </row>
    <row r="49" spans="1:21" ht="18.75" x14ac:dyDescent="0.45">
      <c r="A49" s="34" t="s">
        <v>59</v>
      </c>
      <c r="C49" s="29">
        <v>0</v>
      </c>
      <c r="E49" s="29">
        <v>-3895789171</v>
      </c>
      <c r="G49" s="29">
        <v>-383899728</v>
      </c>
      <c r="I49" s="29">
        <v>-4279688899</v>
      </c>
      <c r="K49" s="45">
        <v>3.1832253534803637E-2</v>
      </c>
      <c r="M49" s="29">
        <v>0</v>
      </c>
      <c r="O49" s="29">
        <v>-8290509645</v>
      </c>
      <c r="Q49" s="29">
        <v>-383899728</v>
      </c>
      <c r="S49" s="29">
        <v>-8674409373</v>
      </c>
      <c r="U49" s="17">
        <v>2.3897978881911457E-2</v>
      </c>
    </row>
    <row r="50" spans="1:21" ht="18.75" x14ac:dyDescent="0.45">
      <c r="A50" s="34" t="s">
        <v>60</v>
      </c>
      <c r="C50" s="29">
        <v>0</v>
      </c>
      <c r="E50" s="29">
        <v>-1552316933</v>
      </c>
      <c r="G50" s="29">
        <v>0</v>
      </c>
      <c r="I50" s="29">
        <v>-1552316933</v>
      </c>
      <c r="K50" s="45">
        <v>1.1546107052120284E-2</v>
      </c>
      <c r="M50" s="29">
        <v>0</v>
      </c>
      <c r="O50" s="29">
        <v>-5208240926</v>
      </c>
      <c r="Q50" s="29">
        <v>0</v>
      </c>
      <c r="S50" s="29">
        <v>-5208240926</v>
      </c>
      <c r="U50" s="17">
        <v>1.4348692378857476E-2</v>
      </c>
    </row>
    <row r="51" spans="1:21" ht="18.75" x14ac:dyDescent="0.45">
      <c r="A51" s="34" t="s">
        <v>61</v>
      </c>
      <c r="C51" s="29">
        <v>0</v>
      </c>
      <c r="E51" s="29">
        <v>-2616538410</v>
      </c>
      <c r="G51" s="29">
        <v>0</v>
      </c>
      <c r="I51" s="29">
        <v>-2616538410</v>
      </c>
      <c r="K51" s="45">
        <v>1.9461768370624737E-2</v>
      </c>
      <c r="M51" s="29">
        <v>0</v>
      </c>
      <c r="O51" s="29">
        <v>-7073620038</v>
      </c>
      <c r="Q51" s="29">
        <v>0</v>
      </c>
      <c r="S51" s="29">
        <v>-7073620038</v>
      </c>
      <c r="U51" s="17">
        <v>1.9487807759334085E-2</v>
      </c>
    </row>
    <row r="52" spans="1:21" ht="18.75" x14ac:dyDescent="0.45">
      <c r="A52" s="34" t="s">
        <v>62</v>
      </c>
      <c r="C52" s="29">
        <v>0</v>
      </c>
      <c r="E52" s="29">
        <v>-733180424</v>
      </c>
      <c r="G52" s="29">
        <v>0</v>
      </c>
      <c r="I52" s="29">
        <v>-733180424</v>
      </c>
      <c r="K52" s="45">
        <v>5.4533835739733827E-3</v>
      </c>
      <c r="M52" s="29">
        <v>0</v>
      </c>
      <c r="O52" s="29">
        <v>-5315558079</v>
      </c>
      <c r="Q52" s="29">
        <v>0</v>
      </c>
      <c r="S52" s="29">
        <v>-5315558079</v>
      </c>
      <c r="U52" s="17">
        <v>1.4644350901043856E-2</v>
      </c>
    </row>
    <row r="53" spans="1:21" ht="18.75" x14ac:dyDescent="0.45">
      <c r="A53" s="34" t="s">
        <v>63</v>
      </c>
      <c r="C53" s="29">
        <v>0</v>
      </c>
      <c r="E53" s="29">
        <v>-3355311997</v>
      </c>
      <c r="G53" s="29">
        <v>0</v>
      </c>
      <c r="I53" s="29">
        <v>-3355311997</v>
      </c>
      <c r="K53" s="45">
        <v>2.4956753796246515E-2</v>
      </c>
      <c r="M53" s="29">
        <v>0</v>
      </c>
      <c r="O53" s="29">
        <v>-25332605572</v>
      </c>
      <c r="Q53" s="29">
        <v>0</v>
      </c>
      <c r="S53" s="29">
        <v>-25332605572</v>
      </c>
      <c r="U53" s="17">
        <v>6.9791273036734103E-2</v>
      </c>
    </row>
    <row r="54" spans="1:21" ht="18.75" x14ac:dyDescent="0.45">
      <c r="A54" s="34" t="s">
        <v>64</v>
      </c>
      <c r="C54" s="29">
        <v>0</v>
      </c>
      <c r="E54" s="29">
        <v>1969726437</v>
      </c>
      <c r="G54" s="29">
        <v>0</v>
      </c>
      <c r="I54" s="29">
        <v>1969726437</v>
      </c>
      <c r="K54" s="45">
        <v>-1.4650791872147581E-2</v>
      </c>
      <c r="M54" s="29">
        <v>0</v>
      </c>
      <c r="O54" s="29">
        <v>4405967030</v>
      </c>
      <c r="Q54" s="29">
        <v>0</v>
      </c>
      <c r="S54" s="29">
        <v>4405967030</v>
      </c>
      <c r="U54" s="17">
        <v>-1.2138429547154614E-2</v>
      </c>
    </row>
    <row r="55" spans="1:21" ht="18.75" x14ac:dyDescent="0.45">
      <c r="A55" s="34" t="s">
        <v>65</v>
      </c>
      <c r="C55" s="29">
        <v>0</v>
      </c>
      <c r="E55" s="29">
        <v>4113600966</v>
      </c>
      <c r="G55" s="29">
        <v>0</v>
      </c>
      <c r="I55" s="29">
        <v>4113600966</v>
      </c>
      <c r="K55" s="45">
        <v>-3.059689430260271E-2</v>
      </c>
      <c r="M55" s="29">
        <v>0</v>
      </c>
      <c r="O55" s="29">
        <v>-127883968</v>
      </c>
      <c r="Q55" s="29">
        <v>0</v>
      </c>
      <c r="S55" s="29">
        <v>-127883968</v>
      </c>
      <c r="U55" s="17">
        <v>3.523200526034293E-4</v>
      </c>
    </row>
    <row r="56" spans="1:21" ht="18.75" x14ac:dyDescent="0.45">
      <c r="A56" s="34" t="s">
        <v>66</v>
      </c>
      <c r="C56" s="29">
        <v>0</v>
      </c>
      <c r="E56" s="29">
        <v>-745843230</v>
      </c>
      <c r="G56" s="29">
        <v>0</v>
      </c>
      <c r="I56" s="29">
        <v>-745843230</v>
      </c>
      <c r="K56" s="45">
        <v>5.547569310499283E-3</v>
      </c>
      <c r="M56" s="29">
        <v>0</v>
      </c>
      <c r="O56" s="29">
        <v>372921615</v>
      </c>
      <c r="Q56" s="29">
        <v>0</v>
      </c>
      <c r="S56" s="29">
        <v>372921615</v>
      </c>
      <c r="U56" s="17">
        <v>-1.0273982350450356E-3</v>
      </c>
    </row>
    <row r="57" spans="1:21" ht="18.75" x14ac:dyDescent="0.45">
      <c r="A57" s="34" t="s">
        <v>67</v>
      </c>
      <c r="C57" s="29">
        <v>0</v>
      </c>
      <c r="E57" s="29">
        <v>-398497388</v>
      </c>
      <c r="G57" s="29">
        <v>0</v>
      </c>
      <c r="I57" s="29">
        <v>-398497388</v>
      </c>
      <c r="K57" s="45">
        <v>2.9640168215818289E-3</v>
      </c>
      <c r="M57" s="29">
        <v>2614452000</v>
      </c>
      <c r="O57" s="29">
        <v>-4520245974</v>
      </c>
      <c r="Q57" s="29">
        <v>0</v>
      </c>
      <c r="S57" s="29">
        <v>-1905793974</v>
      </c>
      <c r="U57" s="17">
        <v>5.2504582370401474E-3</v>
      </c>
    </row>
    <row r="58" spans="1:21" ht="18.75" x14ac:dyDescent="0.45">
      <c r="A58" s="34" t="s">
        <v>68</v>
      </c>
      <c r="C58" s="29">
        <v>0</v>
      </c>
      <c r="E58" s="29">
        <v>-5131557426</v>
      </c>
      <c r="G58" s="29">
        <v>0</v>
      </c>
      <c r="I58" s="29">
        <v>-5131557426</v>
      </c>
      <c r="K58" s="45">
        <v>3.8168437208369238E-2</v>
      </c>
      <c r="M58" s="29">
        <v>0</v>
      </c>
      <c r="O58" s="29">
        <v>-16435857843</v>
      </c>
      <c r="Q58" s="29">
        <v>0</v>
      </c>
      <c r="S58" s="29">
        <v>-16435857843</v>
      </c>
      <c r="U58" s="17">
        <v>4.5280752469521797E-2</v>
      </c>
    </row>
    <row r="59" spans="1:21" ht="18.75" x14ac:dyDescent="0.45">
      <c r="A59" s="34" t="s">
        <v>69</v>
      </c>
      <c r="C59" s="29">
        <v>195750</v>
      </c>
      <c r="E59" s="29">
        <v>-298365</v>
      </c>
      <c r="G59" s="29">
        <v>0</v>
      </c>
      <c r="I59" s="29">
        <v>-102615</v>
      </c>
      <c r="K59" s="45">
        <v>7.6324863174917319E-7</v>
      </c>
      <c r="M59" s="29">
        <v>195750</v>
      </c>
      <c r="O59" s="29">
        <v>-550605</v>
      </c>
      <c r="Q59" s="29">
        <v>0</v>
      </c>
      <c r="S59" s="29">
        <v>-354855</v>
      </c>
      <c r="U59" s="17">
        <v>9.7762475016876175E-7</v>
      </c>
    </row>
    <row r="60" spans="1:21" ht="18.75" x14ac:dyDescent="0.45">
      <c r="A60" s="34" t="s">
        <v>70</v>
      </c>
      <c r="C60" s="29">
        <v>0</v>
      </c>
      <c r="E60" s="29">
        <v>-8379508751</v>
      </c>
      <c r="G60" s="29">
        <v>-895236480</v>
      </c>
      <c r="I60" s="29">
        <v>-9274745231</v>
      </c>
      <c r="K60" s="45">
        <v>6.8985397918266522E-2</v>
      </c>
      <c r="M60" s="29">
        <v>0</v>
      </c>
      <c r="O60" s="29">
        <v>-13166201554</v>
      </c>
      <c r="Q60" s="29">
        <v>-895236480</v>
      </c>
      <c r="S60" s="29">
        <v>-14061438034</v>
      </c>
      <c r="U60" s="17">
        <v>3.8739231080308217E-2</v>
      </c>
    </row>
    <row r="61" spans="1:21" ht="18.75" x14ac:dyDescent="0.45">
      <c r="A61" s="34" t="s">
        <v>71</v>
      </c>
      <c r="C61" s="29">
        <v>0</v>
      </c>
      <c r="E61" s="29">
        <v>-4070634750</v>
      </c>
      <c r="G61" s="29">
        <v>0</v>
      </c>
      <c r="I61" s="29">
        <v>-4070634750</v>
      </c>
      <c r="K61" s="45">
        <v>3.0277312315822615E-2</v>
      </c>
      <c r="M61" s="29">
        <v>0</v>
      </c>
      <c r="O61" s="29">
        <v>-7723768500</v>
      </c>
      <c r="Q61" s="29">
        <v>0</v>
      </c>
      <c r="S61" s="29">
        <v>-7723768500</v>
      </c>
      <c r="U61" s="17">
        <v>2.1278965352535123E-2</v>
      </c>
    </row>
    <row r="62" spans="1:21" ht="18.75" x14ac:dyDescent="0.45">
      <c r="A62" s="34" t="s">
        <v>72</v>
      </c>
      <c r="C62" s="29">
        <v>0</v>
      </c>
      <c r="E62" s="29">
        <v>-162279464</v>
      </c>
      <c r="G62" s="29">
        <v>-2278340975</v>
      </c>
      <c r="I62" s="29">
        <v>-2440620439</v>
      </c>
      <c r="K62" s="45">
        <v>1.8153293482296121E-2</v>
      </c>
      <c r="M62" s="29">
        <v>0</v>
      </c>
      <c r="O62" s="29">
        <v>-6983182790</v>
      </c>
      <c r="Q62" s="29">
        <v>-2278340975</v>
      </c>
      <c r="S62" s="29">
        <v>-9261523765</v>
      </c>
      <c r="U62" s="17">
        <v>2.5515477749898336E-2</v>
      </c>
    </row>
    <row r="63" spans="1:21" ht="18.75" x14ac:dyDescent="0.45">
      <c r="A63" s="34" t="s">
        <v>73</v>
      </c>
      <c r="C63" s="29">
        <v>0</v>
      </c>
      <c r="E63" s="29">
        <v>-726705181</v>
      </c>
      <c r="G63" s="29">
        <v>0</v>
      </c>
      <c r="I63" s="29">
        <v>-726705181</v>
      </c>
      <c r="K63" s="45">
        <v>5.4052208262270161E-3</v>
      </c>
      <c r="M63" s="29">
        <v>0</v>
      </c>
      <c r="O63" s="29">
        <v>-1549789144</v>
      </c>
      <c r="Q63" s="29">
        <v>0</v>
      </c>
      <c r="S63" s="29">
        <v>-1549789144</v>
      </c>
      <c r="U63" s="17">
        <v>4.2696657077320567E-3</v>
      </c>
    </row>
    <row r="64" spans="1:21" ht="18.75" x14ac:dyDescent="0.45">
      <c r="A64" s="34" t="s">
        <v>74</v>
      </c>
      <c r="C64" s="29">
        <v>0</v>
      </c>
      <c r="E64" s="29">
        <v>-828856608</v>
      </c>
      <c r="G64" s="29">
        <v>0</v>
      </c>
      <c r="I64" s="29">
        <v>-828856608</v>
      </c>
      <c r="K64" s="45">
        <v>6.1650214098549023E-3</v>
      </c>
      <c r="M64" s="29">
        <v>0</v>
      </c>
      <c r="O64" s="29">
        <v>-2622963949</v>
      </c>
      <c r="Q64" s="29">
        <v>0</v>
      </c>
      <c r="S64" s="29">
        <v>-2622963949</v>
      </c>
      <c r="U64" s="17">
        <v>7.2262599522137025E-3</v>
      </c>
    </row>
    <row r="65" spans="1:21" ht="18.75" x14ac:dyDescent="0.45">
      <c r="A65" s="34" t="s">
        <v>75</v>
      </c>
      <c r="C65" s="29">
        <v>0</v>
      </c>
      <c r="E65" s="29">
        <v>-840877909</v>
      </c>
      <c r="G65" s="29">
        <v>0</v>
      </c>
      <c r="I65" s="29">
        <v>-840877909</v>
      </c>
      <c r="K65" s="45">
        <v>6.2544356430576011E-3</v>
      </c>
      <c r="M65" s="29">
        <v>0</v>
      </c>
      <c r="O65" s="29">
        <v>-4693789387</v>
      </c>
      <c r="Q65" s="29">
        <v>0</v>
      </c>
      <c r="S65" s="29">
        <v>-4693789387</v>
      </c>
      <c r="U65" s="17">
        <v>1.2931379512225163E-2</v>
      </c>
    </row>
    <row r="66" spans="1:21" ht="18.75" x14ac:dyDescent="0.45">
      <c r="A66" s="34" t="s">
        <v>76</v>
      </c>
      <c r="C66" s="29">
        <v>0</v>
      </c>
      <c r="E66" s="29">
        <v>357029081</v>
      </c>
      <c r="G66" s="29">
        <v>0</v>
      </c>
      <c r="I66" s="29">
        <v>357029081</v>
      </c>
      <c r="K66" s="45">
        <v>-2.6555762565698459E-3</v>
      </c>
      <c r="M66" s="29">
        <v>0</v>
      </c>
      <c r="O66" s="29">
        <v>219228383</v>
      </c>
      <c r="Q66" s="29">
        <v>0</v>
      </c>
      <c r="S66" s="29">
        <v>219228383</v>
      </c>
      <c r="U66" s="17">
        <v>-6.0397371647652313E-4</v>
      </c>
    </row>
    <row r="67" spans="1:21" ht="18.75" x14ac:dyDescent="0.45">
      <c r="A67" s="34" t="s">
        <v>195</v>
      </c>
      <c r="C67" s="29">
        <v>0</v>
      </c>
      <c r="E67" s="29">
        <v>-281884011</v>
      </c>
      <c r="G67" s="29">
        <v>0</v>
      </c>
      <c r="I67" s="29">
        <v>-281884011</v>
      </c>
      <c r="K67" s="45">
        <v>2.0966484988327134E-3</v>
      </c>
      <c r="M67" s="29">
        <v>0</v>
      </c>
      <c r="O67" s="29">
        <v>-1000233588</v>
      </c>
      <c r="Q67" s="29">
        <v>0</v>
      </c>
      <c r="S67" s="29">
        <v>-1000233588</v>
      </c>
      <c r="U67" s="17">
        <v>2.7556413509148923E-3</v>
      </c>
    </row>
    <row r="68" spans="1:21" ht="18.75" x14ac:dyDescent="0.45">
      <c r="A68" s="34" t="s">
        <v>77</v>
      </c>
      <c r="C68" s="29">
        <v>3605457100</v>
      </c>
      <c r="E68" s="29">
        <v>-6526661063</v>
      </c>
      <c r="G68" s="29">
        <v>0</v>
      </c>
      <c r="I68" s="29">
        <v>-2921203963</v>
      </c>
      <c r="K68" s="45">
        <v>2.1727865592944623E-2</v>
      </c>
      <c r="M68" s="29">
        <v>3605457100</v>
      </c>
      <c r="O68" s="29">
        <v>-8243210650</v>
      </c>
      <c r="Q68" s="29">
        <v>0</v>
      </c>
      <c r="S68" s="29">
        <v>-4637753550</v>
      </c>
      <c r="U68" s="17">
        <v>1.2777000903645256E-2</v>
      </c>
    </row>
    <row r="69" spans="1:21" ht="18.75" x14ac:dyDescent="0.45">
      <c r="A69" s="34" t="s">
        <v>78</v>
      </c>
      <c r="C69" s="29">
        <v>0</v>
      </c>
      <c r="E69" s="29">
        <v>-15356527627</v>
      </c>
      <c r="G69" s="29">
        <v>0</v>
      </c>
      <c r="I69" s="29">
        <v>-15356527627</v>
      </c>
      <c r="K69" s="45">
        <v>0.11422159235712252</v>
      </c>
      <c r="M69" s="29">
        <v>0</v>
      </c>
      <c r="O69" s="29">
        <v>9307709033</v>
      </c>
      <c r="Q69" s="29">
        <v>0</v>
      </c>
      <c r="S69" s="29">
        <v>9307709033</v>
      </c>
      <c r="U69" s="17">
        <v>-2.5642718062392107E-2</v>
      </c>
    </row>
    <row r="70" spans="1:21" ht="18.75" x14ac:dyDescent="0.45">
      <c r="A70" s="34" t="s">
        <v>196</v>
      </c>
      <c r="C70" s="29">
        <v>0</v>
      </c>
      <c r="E70" s="29">
        <v>-3878854353</v>
      </c>
      <c r="G70" s="29">
        <v>0</v>
      </c>
      <c r="I70" s="29">
        <v>-3878854353</v>
      </c>
      <c r="K70" s="45">
        <v>2.8850852971608189E-2</v>
      </c>
      <c r="M70" s="29">
        <v>0</v>
      </c>
      <c r="O70" s="29">
        <v>-10155925108</v>
      </c>
      <c r="Q70" s="29">
        <v>0</v>
      </c>
      <c r="S70" s="29">
        <v>-10155925108</v>
      </c>
      <c r="U70" s="17">
        <v>2.7979551496924531E-2</v>
      </c>
    </row>
    <row r="71" spans="1:21" ht="18.75" x14ac:dyDescent="0.45">
      <c r="A71" s="34" t="s">
        <v>81</v>
      </c>
      <c r="C71" s="29">
        <v>5018642610</v>
      </c>
      <c r="E71" s="29">
        <v>-12311936691</v>
      </c>
      <c r="G71" s="29">
        <v>0</v>
      </c>
      <c r="I71" s="29">
        <v>-7293294081</v>
      </c>
      <c r="K71" s="45">
        <v>5.4247397829436182E-2</v>
      </c>
      <c r="M71" s="29">
        <v>5018642610</v>
      </c>
      <c r="O71" s="29">
        <v>-32925959131</v>
      </c>
      <c r="Q71" s="29">
        <v>0</v>
      </c>
      <c r="S71" s="29">
        <v>-27907316521</v>
      </c>
      <c r="U71" s="17">
        <v>7.6884596079308962E-2</v>
      </c>
    </row>
    <row r="72" spans="1:21" ht="18.75" x14ac:dyDescent="0.45">
      <c r="A72" s="34" t="s">
        <v>82</v>
      </c>
      <c r="C72" s="29">
        <v>0</v>
      </c>
      <c r="E72" s="29">
        <v>-53334162</v>
      </c>
      <c r="G72" s="29">
        <v>0</v>
      </c>
      <c r="I72" s="29">
        <v>-53334162</v>
      </c>
      <c r="K72" s="45">
        <v>3.9669859349986597E-4</v>
      </c>
      <c r="M72" s="29">
        <v>0</v>
      </c>
      <c r="O72" s="29">
        <v>895499848</v>
      </c>
      <c r="Q72" s="29">
        <v>0</v>
      </c>
      <c r="S72" s="29">
        <v>895499848</v>
      </c>
      <c r="U72" s="17">
        <v>-2.4671001259025912E-3</v>
      </c>
    </row>
    <row r="73" spans="1:21" ht="18.75" x14ac:dyDescent="0.45">
      <c r="A73" s="34" t="s">
        <v>85</v>
      </c>
      <c r="C73" s="29">
        <v>0</v>
      </c>
      <c r="E73" s="29">
        <v>1425704383</v>
      </c>
      <c r="G73" s="29">
        <v>0</v>
      </c>
      <c r="I73" s="29">
        <v>1425704383</v>
      </c>
      <c r="K73" s="45">
        <v>-1.0604365049978554E-2</v>
      </c>
      <c r="M73" s="29">
        <v>0</v>
      </c>
      <c r="O73" s="29">
        <v>-1308843369</v>
      </c>
      <c r="Q73" s="29">
        <v>0</v>
      </c>
      <c r="S73" s="29">
        <v>-1308843369</v>
      </c>
      <c r="U73" s="17">
        <v>3.6058606237157863E-3</v>
      </c>
    </row>
    <row r="74" spans="1:21" ht="18.75" x14ac:dyDescent="0.45">
      <c r="A74" s="34" t="s">
        <v>197</v>
      </c>
      <c r="C74" s="29">
        <v>0</v>
      </c>
      <c r="E74" s="29">
        <v>-1681864835</v>
      </c>
      <c r="G74" s="29">
        <v>0</v>
      </c>
      <c r="I74" s="29">
        <v>-1681864835</v>
      </c>
      <c r="K74" s="45">
        <v>1.2509682152714505E-2</v>
      </c>
      <c r="M74" s="29">
        <v>0</v>
      </c>
      <c r="O74" s="29">
        <v>-3946888835</v>
      </c>
      <c r="Q74" s="29">
        <v>0</v>
      </c>
      <c r="S74" s="29">
        <v>-3946888835</v>
      </c>
      <c r="U74" s="17">
        <v>1.087367012233377E-2</v>
      </c>
    </row>
    <row r="75" spans="1:21" ht="18.75" x14ac:dyDescent="0.45">
      <c r="A75" s="34" t="s">
        <v>198</v>
      </c>
      <c r="K75" s="46"/>
      <c r="L75" s="29"/>
      <c r="M75" s="29">
        <v>642400</v>
      </c>
      <c r="O75" s="29">
        <v>0</v>
      </c>
      <c r="Q75" s="29">
        <v>0</v>
      </c>
      <c r="S75" s="29">
        <v>642400</v>
      </c>
      <c r="U75" s="17">
        <v>-1.7698105973099224E-6</v>
      </c>
    </row>
    <row r="76" spans="1:21" ht="18.75" x14ac:dyDescent="0.45">
      <c r="A76" s="18" t="s">
        <v>86</v>
      </c>
      <c r="C76" s="30">
        <f>SUM(C9:$C$75)</f>
        <v>44766612000</v>
      </c>
      <c r="E76" s="30">
        <f>SUM(E9:$E$75)</f>
        <v>-167790704299</v>
      </c>
      <c r="G76" s="30">
        <f>SUM(G9:$G$75)</f>
        <v>-11421476032</v>
      </c>
      <c r="I76" s="30">
        <f>SUM(I9:$I$75)</f>
        <v>-134445568331</v>
      </c>
      <c r="K76" s="47">
        <f>SUM(K9:$K$75)</f>
        <v>1.0000038597999876</v>
      </c>
      <c r="M76" s="30">
        <f>SUM(M9:$M$75)</f>
        <v>71559568150</v>
      </c>
      <c r="O76" s="30">
        <f>SUM(O9:$O$75)</f>
        <v>-425218568310</v>
      </c>
      <c r="Q76" s="30">
        <f>SUM(Q9:$Q$75)</f>
        <v>-9351344311</v>
      </c>
      <c r="S76" s="30">
        <f>SUM(S9:$S$75)</f>
        <v>-363010344471</v>
      </c>
      <c r="U76" s="44">
        <f>SUM(U9:$U$75)</f>
        <v>1.0000927063790492</v>
      </c>
    </row>
    <row r="77" spans="1:21" ht="18.75" x14ac:dyDescent="0.45">
      <c r="C77" s="31"/>
      <c r="E77" s="31"/>
      <c r="G77" s="31"/>
      <c r="I77" s="31"/>
      <c r="K77" s="31"/>
      <c r="M77" s="31"/>
      <c r="O77" s="31"/>
      <c r="Q77" s="31"/>
      <c r="S77" s="31"/>
      <c r="U77" s="20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activeCell="I26" sqref="A1:XFD1048576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7" style="6" customWidth="1"/>
    <col min="4" max="4" width="1.42578125" style="6" customWidth="1"/>
    <col min="5" max="5" width="17" style="6" customWidth="1"/>
    <col min="6" max="6" width="1.42578125" style="6" customWidth="1"/>
    <col min="7" max="7" width="17" style="6" customWidth="1"/>
    <col min="8" max="8" width="1.42578125" style="6" customWidth="1"/>
    <col min="9" max="9" width="17" style="6" customWidth="1"/>
    <col min="10" max="10" width="1.42578125" style="6" customWidth="1"/>
    <col min="11" max="11" width="17" style="6" customWidth="1"/>
    <col min="12" max="12" width="1.42578125" style="6" customWidth="1"/>
    <col min="13" max="13" width="17" style="6" customWidth="1"/>
    <col min="14" max="14" width="1.42578125" style="6" customWidth="1"/>
    <col min="15" max="15" width="17" style="6" customWidth="1"/>
    <col min="16" max="16" width="1.42578125" style="6" customWidth="1"/>
    <col min="17" max="17" width="17" style="6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137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45">
      <c r="A5" s="7" t="s">
        <v>199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45">
      <c r="C7" s="8" t="s">
        <v>153</v>
      </c>
      <c r="D7" s="9"/>
      <c r="E7" s="9"/>
      <c r="F7" s="9"/>
      <c r="G7" s="9"/>
      <c r="H7" s="9"/>
      <c r="I7" s="9"/>
      <c r="J7" s="9"/>
      <c r="K7" s="9"/>
      <c r="M7" s="8" t="s">
        <v>7</v>
      </c>
      <c r="N7" s="9"/>
      <c r="O7" s="9"/>
      <c r="P7" s="9"/>
      <c r="Q7" s="9"/>
    </row>
    <row r="8" spans="1:17" ht="21" x14ac:dyDescent="0.45">
      <c r="C8" s="33" t="s">
        <v>200</v>
      </c>
      <c r="E8" s="33" t="s">
        <v>187</v>
      </c>
      <c r="G8" s="33" t="s">
        <v>188</v>
      </c>
      <c r="I8" s="33" t="s">
        <v>86</v>
      </c>
      <c r="K8" s="33" t="s">
        <v>200</v>
      </c>
      <c r="M8" s="33" t="s">
        <v>187</v>
      </c>
      <c r="O8" s="33" t="s">
        <v>188</v>
      </c>
      <c r="Q8" s="33" t="s">
        <v>86</v>
      </c>
    </row>
    <row r="9" spans="1:17" ht="18.75" x14ac:dyDescent="0.45">
      <c r="A9" s="18" t="s">
        <v>86</v>
      </c>
      <c r="C9" s="18">
        <f>SUM($C$8)</f>
        <v>0</v>
      </c>
      <c r="E9" s="18">
        <f>SUM($E$8)</f>
        <v>0</v>
      </c>
      <c r="G9" s="18">
        <f>SUM($G$8)</f>
        <v>0</v>
      </c>
      <c r="I9" s="18">
        <f>SUM($I$8)</f>
        <v>0</v>
      </c>
      <c r="K9" s="18">
        <f>SUM($K$8)</f>
        <v>0</v>
      </c>
      <c r="M9" s="18">
        <f>SUM($M$8)</f>
        <v>0</v>
      </c>
      <c r="O9" s="18">
        <f>SUM($O$8)</f>
        <v>0</v>
      </c>
      <c r="Q9" s="18">
        <f>SUM($Q$8)</f>
        <v>0</v>
      </c>
    </row>
    <row r="10" spans="1:17" ht="18.75" x14ac:dyDescent="0.45">
      <c r="C10" s="20"/>
      <c r="E10" s="20"/>
      <c r="G10" s="20"/>
      <c r="I10" s="20"/>
      <c r="K10" s="20"/>
      <c r="M10" s="20"/>
      <c r="O10" s="20"/>
      <c r="Q10" s="20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1"/>
  <sheetViews>
    <sheetView rightToLeft="1" workbookViewId="0">
      <selection activeCell="I10" sqref="I10"/>
    </sheetView>
  </sheetViews>
  <sheetFormatPr defaultRowHeight="18" x14ac:dyDescent="0.45"/>
  <cols>
    <col min="1" max="1" width="25.5703125" style="6" customWidth="1"/>
    <col min="2" max="2" width="1.42578125" style="6" customWidth="1"/>
    <col min="3" max="3" width="17" style="6" customWidth="1"/>
    <col min="4" max="4" width="1.42578125" style="6" customWidth="1"/>
    <col min="5" max="5" width="17" style="6" customWidth="1"/>
    <col min="6" max="6" width="1.42578125" style="6" customWidth="1"/>
    <col min="7" max="7" width="14.140625" style="6" customWidth="1"/>
    <col min="8" max="8" width="1.42578125" style="6" customWidth="1"/>
    <col min="9" max="9" width="17" style="6" customWidth="1"/>
    <col min="10" max="10" width="1.42578125" style="6" customWidth="1"/>
    <col min="11" max="11" width="14.140625" style="6" customWidth="1"/>
    <col min="12" max="16384" width="9.140625" style="6"/>
  </cols>
  <sheetData>
    <row r="1" spans="1:11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0.100000000000001" customHeight="1" x14ac:dyDescent="0.45">
      <c r="A2" s="4" t="s">
        <v>137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5" spans="1:11" ht="21" x14ac:dyDescent="0.45">
      <c r="A5" s="7" t="s">
        <v>201</v>
      </c>
      <c r="B5" s="5"/>
      <c r="C5" s="5"/>
      <c r="D5" s="5"/>
      <c r="E5" s="5"/>
      <c r="F5" s="5"/>
      <c r="G5" s="5"/>
      <c r="H5" s="5"/>
      <c r="I5" s="5"/>
      <c r="J5" s="5"/>
      <c r="K5" s="5"/>
    </row>
    <row r="7" spans="1:11" ht="21" x14ac:dyDescent="0.45">
      <c r="A7" s="8" t="s">
        <v>202</v>
      </c>
      <c r="B7" s="9"/>
      <c r="C7" s="9"/>
      <c r="E7" s="8" t="s">
        <v>153</v>
      </c>
      <c r="F7" s="9"/>
      <c r="G7" s="9"/>
      <c r="I7" s="8" t="s">
        <v>7</v>
      </c>
      <c r="J7" s="9"/>
      <c r="K7" s="9"/>
    </row>
    <row r="8" spans="1:11" ht="42" x14ac:dyDescent="0.45">
      <c r="A8" s="33" t="s">
        <v>203</v>
      </c>
      <c r="C8" s="33" t="s">
        <v>113</v>
      </c>
      <c r="E8" s="33" t="s">
        <v>204</v>
      </c>
      <c r="G8" s="33" t="s">
        <v>205</v>
      </c>
      <c r="I8" s="33" t="s">
        <v>204</v>
      </c>
      <c r="K8" s="33" t="s">
        <v>205</v>
      </c>
    </row>
    <row r="9" spans="1:11" ht="18.75" x14ac:dyDescent="0.45">
      <c r="A9" s="34" t="s">
        <v>206</v>
      </c>
      <c r="C9" s="16" t="s">
        <v>126</v>
      </c>
      <c r="E9" s="15">
        <v>518931</v>
      </c>
      <c r="G9" s="17">
        <f>E9/E10</f>
        <v>1</v>
      </c>
      <c r="I9" s="15">
        <v>1517385</v>
      </c>
      <c r="K9" s="17">
        <f>I9/I10</f>
        <v>1</v>
      </c>
    </row>
    <row r="10" spans="1:11" ht="18.75" x14ac:dyDescent="0.45">
      <c r="A10" s="18" t="s">
        <v>86</v>
      </c>
      <c r="E10" s="18">
        <f>SUM(E9:$E$9)</f>
        <v>518931</v>
      </c>
      <c r="G10" s="19">
        <f>SUM(G9:$G$9)</f>
        <v>1</v>
      </c>
      <c r="I10" s="18">
        <f>SUM(I9:$I$9)</f>
        <v>1517385</v>
      </c>
      <c r="K10" s="19">
        <f>SUM(K9:$K$9)</f>
        <v>1</v>
      </c>
    </row>
    <row r="11" spans="1:11" ht="18.75" x14ac:dyDescent="0.45">
      <c r="E11" s="20"/>
      <c r="G11" s="20"/>
      <c r="I11" s="20"/>
      <c r="K11" s="20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tabSelected="1" workbookViewId="0">
      <selection activeCell="H18" sqref="H18"/>
    </sheetView>
  </sheetViews>
  <sheetFormatPr defaultRowHeight="18" x14ac:dyDescent="0.45"/>
  <cols>
    <col min="1" max="1" width="25.5703125" style="6" customWidth="1"/>
    <col min="2" max="2" width="1.42578125" style="6" customWidth="1"/>
    <col min="3" max="3" width="18.42578125" style="6" customWidth="1"/>
    <col min="4" max="4" width="1.42578125" style="6" customWidth="1"/>
    <col min="5" max="5" width="18.42578125" style="6" customWidth="1"/>
    <col min="6" max="16384" width="9.140625" style="6"/>
  </cols>
  <sheetData>
    <row r="1" spans="1:5" ht="20.100000000000001" customHeight="1" x14ac:dyDescent="0.45">
      <c r="A1" s="4" t="s">
        <v>0</v>
      </c>
      <c r="B1" s="5"/>
      <c r="C1" s="5"/>
      <c r="D1" s="5"/>
      <c r="E1" s="5"/>
    </row>
    <row r="2" spans="1:5" ht="20.100000000000001" customHeight="1" x14ac:dyDescent="0.45">
      <c r="A2" s="4" t="s">
        <v>137</v>
      </c>
      <c r="B2" s="5"/>
      <c r="C2" s="5"/>
      <c r="D2" s="5"/>
      <c r="E2" s="5"/>
    </row>
    <row r="3" spans="1:5" ht="20.100000000000001" customHeight="1" x14ac:dyDescent="0.45">
      <c r="A3" s="4" t="s">
        <v>2</v>
      </c>
      <c r="B3" s="5"/>
      <c r="C3" s="5"/>
      <c r="D3" s="5"/>
      <c r="E3" s="5"/>
    </row>
    <row r="5" spans="1:5" ht="21" x14ac:dyDescent="0.45">
      <c r="A5" s="7" t="s">
        <v>207</v>
      </c>
      <c r="B5" s="5"/>
      <c r="C5" s="5"/>
      <c r="D5" s="5"/>
      <c r="E5" s="5"/>
    </row>
    <row r="7" spans="1:5" ht="21" x14ac:dyDescent="0.45">
      <c r="C7" s="32" t="s">
        <v>153</v>
      </c>
      <c r="E7" s="32" t="s">
        <v>7</v>
      </c>
    </row>
    <row r="8" spans="1:5" ht="21" x14ac:dyDescent="0.45">
      <c r="A8" s="33" t="s">
        <v>149</v>
      </c>
      <c r="C8" s="33" t="s">
        <v>117</v>
      </c>
      <c r="E8" s="33" t="s">
        <v>117</v>
      </c>
    </row>
    <row r="9" spans="1:5" ht="18.75" x14ac:dyDescent="0.45">
      <c r="A9" s="34" t="s">
        <v>208</v>
      </c>
      <c r="D9" s="16"/>
      <c r="E9" s="15">
        <v>32132870</v>
      </c>
    </row>
    <row r="10" spans="1:5" ht="18.75" x14ac:dyDescent="0.45">
      <c r="A10" s="18" t="s">
        <v>86</v>
      </c>
      <c r="C10" s="18">
        <f>SUM(C9:$C$9)</f>
        <v>0</v>
      </c>
      <c r="E10" s="18">
        <f>SUM(E9:$E$9)</f>
        <v>32132870</v>
      </c>
    </row>
    <row r="11" spans="1:5" ht="18.75" x14ac:dyDescent="0.45">
      <c r="C11" s="20"/>
      <c r="E11" s="20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1"/>
  <sheetViews>
    <sheetView rightToLeft="1" workbookViewId="0">
      <selection activeCell="E90" sqref="E90"/>
    </sheetView>
  </sheetViews>
  <sheetFormatPr defaultRowHeight="18" x14ac:dyDescent="0.45"/>
  <cols>
    <col min="1" max="1" width="17" style="6" customWidth="1"/>
    <col min="2" max="2" width="1.42578125" style="6" customWidth="1"/>
    <col min="3" max="3" width="12.7109375" style="23" customWidth="1"/>
    <col min="4" max="4" width="1.42578125" style="23" customWidth="1"/>
    <col min="5" max="5" width="17.85546875" style="23" bestFit="1" customWidth="1"/>
    <col min="6" max="6" width="1.42578125" style="23" customWidth="1"/>
    <col min="7" max="7" width="17.85546875" style="23" bestFit="1" customWidth="1"/>
    <col min="8" max="8" width="1.42578125" style="23" customWidth="1"/>
    <col min="9" max="9" width="11.42578125" style="23" customWidth="1"/>
    <col min="10" max="10" width="17" style="23" customWidth="1"/>
    <col min="11" max="11" width="1.42578125" style="23" customWidth="1"/>
    <col min="12" max="12" width="11.42578125" style="23" customWidth="1"/>
    <col min="13" max="13" width="17" style="23" customWidth="1"/>
    <col min="14" max="14" width="1.42578125" style="23" customWidth="1"/>
    <col min="15" max="15" width="12.7109375" style="23" customWidth="1"/>
    <col min="16" max="16" width="1.42578125" style="23" customWidth="1"/>
    <col min="17" max="17" width="11.42578125" style="23" customWidth="1"/>
    <col min="18" max="18" width="1.42578125" style="23" customWidth="1"/>
    <col min="19" max="19" width="17" style="23" customWidth="1"/>
    <col min="20" max="20" width="1.42578125" style="23" customWidth="1"/>
    <col min="21" max="21" width="17" style="23" customWidth="1"/>
    <col min="22" max="22" width="1.42578125" style="6" customWidth="1"/>
    <col min="23" max="23" width="8.5703125" style="6" customWidth="1"/>
    <col min="24" max="16384" width="9.140625" style="6"/>
  </cols>
  <sheetData>
    <row r="1" spans="1:23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5" spans="1:23" ht="21" x14ac:dyDescent="0.45">
      <c r="A5" s="7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" x14ac:dyDescent="0.45">
      <c r="A6" s="7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8" spans="1:23" ht="21" x14ac:dyDescent="0.45">
      <c r="C8" s="21" t="s">
        <v>5</v>
      </c>
      <c r="D8" s="22"/>
      <c r="E8" s="22"/>
      <c r="F8" s="22"/>
      <c r="G8" s="22"/>
      <c r="I8" s="21" t="s">
        <v>6</v>
      </c>
      <c r="J8" s="22"/>
      <c r="K8" s="22"/>
      <c r="L8" s="22"/>
      <c r="M8" s="22"/>
      <c r="O8" s="8" t="s">
        <v>7</v>
      </c>
      <c r="P8" s="9"/>
      <c r="Q8" s="9"/>
      <c r="R8" s="9"/>
      <c r="S8" s="9"/>
      <c r="T8" s="9"/>
      <c r="U8" s="9"/>
      <c r="V8" s="9"/>
      <c r="W8" s="9"/>
    </row>
    <row r="9" spans="1:23" ht="18.75" x14ac:dyDescent="0.45">
      <c r="A9" s="10" t="s">
        <v>8</v>
      </c>
      <c r="C9" s="24" t="s">
        <v>9</v>
      </c>
      <c r="E9" s="24" t="s">
        <v>10</v>
      </c>
      <c r="G9" s="24" t="s">
        <v>11</v>
      </c>
      <c r="I9" s="24" t="s">
        <v>12</v>
      </c>
      <c r="J9" s="25"/>
      <c r="L9" s="24" t="s">
        <v>13</v>
      </c>
      <c r="M9" s="25"/>
      <c r="O9" s="24" t="s">
        <v>9</v>
      </c>
      <c r="Q9" s="26" t="s">
        <v>14</v>
      </c>
      <c r="S9" s="24" t="s">
        <v>10</v>
      </c>
      <c r="U9" s="24" t="s">
        <v>11</v>
      </c>
      <c r="W9" s="11" t="s">
        <v>15</v>
      </c>
    </row>
    <row r="10" spans="1:23" ht="18.75" x14ac:dyDescent="0.45">
      <c r="A10" s="12"/>
      <c r="C10" s="27"/>
      <c r="E10" s="27"/>
      <c r="G10" s="27"/>
      <c r="I10" s="28" t="s">
        <v>9</v>
      </c>
      <c r="J10" s="28" t="s">
        <v>10</v>
      </c>
      <c r="L10" s="28" t="s">
        <v>9</v>
      </c>
      <c r="M10" s="28" t="s">
        <v>16</v>
      </c>
      <c r="O10" s="27"/>
      <c r="Q10" s="27"/>
      <c r="S10" s="27"/>
      <c r="U10" s="27"/>
      <c r="W10" s="12"/>
    </row>
    <row r="11" spans="1:23" ht="37.5" x14ac:dyDescent="0.45">
      <c r="A11" s="14" t="s">
        <v>17</v>
      </c>
      <c r="C11" s="29">
        <v>3450913</v>
      </c>
      <c r="E11" s="29">
        <v>27614395381</v>
      </c>
      <c r="G11" s="29">
        <v>31662408024</v>
      </c>
      <c r="N11" s="29"/>
      <c r="O11" s="29">
        <v>3450913</v>
      </c>
      <c r="Q11" s="29">
        <v>7870</v>
      </c>
      <c r="S11" s="29">
        <v>27614395381</v>
      </c>
      <c r="U11" s="29">
        <v>26997091132</v>
      </c>
      <c r="W11" s="17">
        <v>9.7489609986438023E-3</v>
      </c>
    </row>
    <row r="12" spans="1:23" ht="18.75" x14ac:dyDescent="0.45">
      <c r="A12" s="14" t="s">
        <v>18</v>
      </c>
      <c r="C12" s="29">
        <v>10000000</v>
      </c>
      <c r="E12" s="29">
        <v>24929695866</v>
      </c>
      <c r="G12" s="29">
        <v>28737985500</v>
      </c>
      <c r="N12" s="29"/>
      <c r="O12" s="29">
        <v>10000000</v>
      </c>
      <c r="Q12" s="29">
        <v>2847</v>
      </c>
      <c r="S12" s="29">
        <v>24929695866</v>
      </c>
      <c r="U12" s="29">
        <v>28300603500</v>
      </c>
      <c r="W12" s="17">
        <v>1.0219674349750692E-2</v>
      </c>
    </row>
    <row r="13" spans="1:23" ht="18.75" x14ac:dyDescent="0.45">
      <c r="A13" s="14" t="s">
        <v>19</v>
      </c>
      <c r="C13" s="29">
        <v>1298861</v>
      </c>
      <c r="E13" s="29">
        <v>32398701989</v>
      </c>
      <c r="G13" s="29">
        <v>31671487021</v>
      </c>
      <c r="N13" s="29"/>
      <c r="O13" s="29">
        <v>1298861</v>
      </c>
      <c r="Q13" s="29">
        <v>21620</v>
      </c>
      <c r="S13" s="29">
        <v>32398701989</v>
      </c>
      <c r="U13" s="29">
        <v>27914290640</v>
      </c>
      <c r="W13" s="17">
        <v>1.0080172320180162E-2</v>
      </c>
    </row>
    <row r="14" spans="1:23" ht="37.5" x14ac:dyDescent="0.45">
      <c r="A14" s="14" t="s">
        <v>20</v>
      </c>
      <c r="C14" s="29">
        <v>1062934</v>
      </c>
      <c r="E14" s="29">
        <v>9016822996</v>
      </c>
      <c r="G14" s="29">
        <v>6846829837</v>
      </c>
      <c r="N14" s="29"/>
      <c r="O14" s="29">
        <v>1062934</v>
      </c>
      <c r="Q14" s="29">
        <v>6570</v>
      </c>
      <c r="S14" s="29">
        <v>9016822996</v>
      </c>
      <c r="U14" s="29">
        <v>6941924696</v>
      </c>
      <c r="W14" s="17">
        <v>2.5068090775382961E-3</v>
      </c>
    </row>
    <row r="15" spans="1:23" ht="18.75" x14ac:dyDescent="0.45">
      <c r="A15" s="14" t="s">
        <v>21</v>
      </c>
      <c r="C15" s="29">
        <v>4063799</v>
      </c>
      <c r="E15" s="29">
        <v>8245733020</v>
      </c>
      <c r="G15" s="29">
        <v>8527636545</v>
      </c>
      <c r="N15" s="29"/>
      <c r="O15" s="29">
        <v>4063799</v>
      </c>
      <c r="Q15" s="29">
        <v>2146</v>
      </c>
      <c r="S15" s="29">
        <v>8245733020</v>
      </c>
      <c r="U15" s="29">
        <v>8669023224</v>
      </c>
      <c r="W15" s="17">
        <v>3.1304842767648348E-3</v>
      </c>
    </row>
    <row r="16" spans="1:23" ht="18.75" x14ac:dyDescent="0.45">
      <c r="A16" s="14" t="s">
        <v>22</v>
      </c>
      <c r="C16" s="29">
        <v>6000000</v>
      </c>
      <c r="E16" s="29">
        <v>19876394056</v>
      </c>
      <c r="G16" s="29">
        <v>16336217700</v>
      </c>
      <c r="N16" s="29"/>
      <c r="O16" s="29">
        <v>6000000</v>
      </c>
      <c r="Q16" s="29">
        <v>2770</v>
      </c>
      <c r="S16" s="29">
        <v>19876394056</v>
      </c>
      <c r="U16" s="29">
        <v>16521111000</v>
      </c>
      <c r="W16" s="17">
        <v>5.9659637405288547E-3</v>
      </c>
    </row>
    <row r="17" spans="1:23" ht="18.75" x14ac:dyDescent="0.45">
      <c r="A17" s="14" t="s">
        <v>23</v>
      </c>
      <c r="C17" s="29">
        <v>6590486</v>
      </c>
      <c r="E17" s="29">
        <v>27417545391</v>
      </c>
      <c r="G17" s="29">
        <v>13777326295</v>
      </c>
      <c r="N17" s="29"/>
      <c r="O17" s="29">
        <v>6590486</v>
      </c>
      <c r="Q17" s="29">
        <v>2000</v>
      </c>
      <c r="S17" s="29">
        <v>27417545391</v>
      </c>
      <c r="U17" s="29">
        <v>13102545217</v>
      </c>
      <c r="W17" s="17">
        <v>4.7314802057356661E-3</v>
      </c>
    </row>
    <row r="18" spans="1:23" ht="18.75" x14ac:dyDescent="0.45">
      <c r="A18" s="14" t="s">
        <v>24</v>
      </c>
      <c r="C18" s="29">
        <v>15500000</v>
      </c>
      <c r="E18" s="29">
        <v>59802967390</v>
      </c>
      <c r="G18" s="29">
        <v>53680688100</v>
      </c>
      <c r="N18" s="29"/>
      <c r="O18" s="29">
        <v>15500000</v>
      </c>
      <c r="Q18" s="29">
        <v>3058</v>
      </c>
      <c r="S18" s="29">
        <v>59802967390</v>
      </c>
      <c r="U18" s="29">
        <v>47116975950</v>
      </c>
      <c r="W18" s="17">
        <v>1.7014483473966738E-2</v>
      </c>
    </row>
    <row r="19" spans="1:23" ht="18.75" x14ac:dyDescent="0.45">
      <c r="A19" s="14" t="s">
        <v>25</v>
      </c>
      <c r="C19" s="29">
        <v>35396214</v>
      </c>
      <c r="E19" s="29">
        <v>14070162431</v>
      </c>
      <c r="G19" s="29">
        <v>116042130325</v>
      </c>
      <c r="I19" s="29">
        <v>0</v>
      </c>
      <c r="J19" s="29">
        <v>0</v>
      </c>
      <c r="L19" s="29">
        <v>2000000</v>
      </c>
      <c r="M19" s="29">
        <v>6338062832</v>
      </c>
      <c r="O19" s="29">
        <v>33396214</v>
      </c>
      <c r="Q19" s="29">
        <v>3451</v>
      </c>
      <c r="S19" s="29">
        <v>13275152974</v>
      </c>
      <c r="U19" s="29">
        <v>114564595024</v>
      </c>
      <c r="W19" s="17">
        <v>4.137059667848951E-2</v>
      </c>
    </row>
    <row r="20" spans="1:23" ht="18.75" x14ac:dyDescent="0.45">
      <c r="A20" s="14" t="s">
        <v>26</v>
      </c>
      <c r="C20" s="29">
        <v>57219360</v>
      </c>
      <c r="E20" s="29">
        <v>22938350903</v>
      </c>
      <c r="G20" s="29">
        <v>122630918766</v>
      </c>
      <c r="I20" s="29">
        <v>0</v>
      </c>
      <c r="J20" s="29">
        <v>0</v>
      </c>
      <c r="L20" s="29">
        <v>22530000</v>
      </c>
      <c r="M20" s="29">
        <v>45692711743</v>
      </c>
      <c r="O20" s="29">
        <v>34689360</v>
      </c>
      <c r="Q20" s="29">
        <v>2258</v>
      </c>
      <c r="S20" s="29">
        <v>13906424544</v>
      </c>
      <c r="U20" s="29">
        <v>77862519859</v>
      </c>
      <c r="W20" s="17">
        <v>2.8117054005932281E-2</v>
      </c>
    </row>
    <row r="21" spans="1:23" ht="18.75" x14ac:dyDescent="0.45">
      <c r="A21" s="14" t="s">
        <v>27</v>
      </c>
      <c r="C21" s="29">
        <v>4396570</v>
      </c>
      <c r="E21" s="29">
        <v>29985556801</v>
      </c>
      <c r="G21" s="29">
        <v>28320259447</v>
      </c>
      <c r="N21" s="29"/>
      <c r="O21" s="29">
        <v>4396570</v>
      </c>
      <c r="Q21" s="29">
        <v>5490</v>
      </c>
      <c r="S21" s="29">
        <v>29985556801</v>
      </c>
      <c r="U21" s="29">
        <v>23993553143</v>
      </c>
      <c r="W21" s="17">
        <v>8.6643487872934306E-3</v>
      </c>
    </row>
    <row r="22" spans="1:23" ht="37.5" x14ac:dyDescent="0.45">
      <c r="A22" s="14" t="s">
        <v>28</v>
      </c>
      <c r="C22" s="29">
        <v>2602698</v>
      </c>
      <c r="E22" s="29">
        <v>37217265388</v>
      </c>
      <c r="G22" s="29">
        <v>36634921168</v>
      </c>
      <c r="N22" s="29"/>
      <c r="O22" s="29">
        <v>2602698</v>
      </c>
      <c r="Q22" s="29">
        <v>13620</v>
      </c>
      <c r="S22" s="29">
        <v>37217265388</v>
      </c>
      <c r="U22" s="29">
        <v>35237826717</v>
      </c>
      <c r="W22" s="17">
        <v>1.2724785668994109E-2</v>
      </c>
    </row>
    <row r="23" spans="1:23" ht="18.75" x14ac:dyDescent="0.45">
      <c r="A23" s="14" t="s">
        <v>29</v>
      </c>
      <c r="C23" s="29">
        <v>5896000</v>
      </c>
      <c r="E23" s="29">
        <v>19608409112</v>
      </c>
      <c r="G23" s="29">
        <v>13521139672</v>
      </c>
      <c r="N23" s="29"/>
      <c r="O23" s="29">
        <v>5896000</v>
      </c>
      <c r="Q23" s="29">
        <v>2262</v>
      </c>
      <c r="S23" s="29">
        <v>19608409112</v>
      </c>
      <c r="U23" s="29">
        <v>13257398326</v>
      </c>
      <c r="W23" s="17">
        <v>4.7873994495082044E-3</v>
      </c>
    </row>
    <row r="24" spans="1:23" ht="37.5" x14ac:dyDescent="0.45">
      <c r="A24" s="14" t="s">
        <v>30</v>
      </c>
      <c r="C24" s="29">
        <v>4075653</v>
      </c>
      <c r="E24" s="29">
        <v>51592215636</v>
      </c>
      <c r="G24" s="29">
        <v>42944870365</v>
      </c>
      <c r="N24" s="29"/>
      <c r="O24" s="29">
        <v>4075653</v>
      </c>
      <c r="Q24" s="29">
        <v>8200</v>
      </c>
      <c r="S24" s="29">
        <v>51592215636</v>
      </c>
      <c r="U24" s="29">
        <v>33221503490</v>
      </c>
      <c r="W24" s="17">
        <v>1.1996668094972112E-2</v>
      </c>
    </row>
    <row r="25" spans="1:23" ht="37.5" x14ac:dyDescent="0.45">
      <c r="A25" s="14" t="s">
        <v>31</v>
      </c>
      <c r="C25" s="29">
        <v>20400000</v>
      </c>
      <c r="E25" s="29">
        <v>47338579527</v>
      </c>
      <c r="G25" s="29">
        <v>36886809780</v>
      </c>
      <c r="N25" s="29"/>
      <c r="O25" s="29">
        <v>20400000</v>
      </c>
      <c r="Q25" s="29">
        <v>1548</v>
      </c>
      <c r="S25" s="29">
        <v>47338579527</v>
      </c>
      <c r="U25" s="29">
        <v>31391303760</v>
      </c>
      <c r="W25" s="17">
        <v>1.1335761862509557E-2</v>
      </c>
    </row>
    <row r="26" spans="1:23" ht="18.75" x14ac:dyDescent="0.45">
      <c r="A26" s="14" t="s">
        <v>32</v>
      </c>
      <c r="C26" s="29">
        <v>918293</v>
      </c>
      <c r="E26" s="29">
        <v>27222825714</v>
      </c>
      <c r="G26" s="29">
        <v>21661435887</v>
      </c>
      <c r="N26" s="29"/>
      <c r="O26" s="29">
        <v>918293</v>
      </c>
      <c r="Q26" s="29">
        <v>22040</v>
      </c>
      <c r="S26" s="29">
        <v>27222825714</v>
      </c>
      <c r="U26" s="29">
        <v>20118754613</v>
      </c>
      <c r="W26" s="17">
        <v>7.2651143452613833E-3</v>
      </c>
    </row>
    <row r="27" spans="1:23" ht="18.75" x14ac:dyDescent="0.45">
      <c r="A27" s="14" t="s">
        <v>33</v>
      </c>
      <c r="C27" s="29">
        <v>906145</v>
      </c>
      <c r="E27" s="29">
        <v>41108323219</v>
      </c>
      <c r="G27" s="29">
        <v>34859158022</v>
      </c>
      <c r="N27" s="29"/>
      <c r="O27" s="29">
        <v>906145</v>
      </c>
      <c r="Q27" s="29">
        <v>34350</v>
      </c>
      <c r="S27" s="29">
        <v>41108323219</v>
      </c>
      <c r="U27" s="29">
        <v>30940880570</v>
      </c>
      <c r="W27" s="17">
        <v>1.1173108853312212E-2</v>
      </c>
    </row>
    <row r="28" spans="1:23" ht="18.75" x14ac:dyDescent="0.45">
      <c r="A28" s="14" t="s">
        <v>34</v>
      </c>
      <c r="C28" s="29">
        <v>1408297</v>
      </c>
      <c r="E28" s="29">
        <v>41369312382</v>
      </c>
      <c r="G28" s="29">
        <v>35207928466</v>
      </c>
      <c r="N28" s="29"/>
      <c r="O28" s="29">
        <v>1408297</v>
      </c>
      <c r="Q28" s="29">
        <v>22210</v>
      </c>
      <c r="S28" s="29">
        <v>41369312382</v>
      </c>
      <c r="U28" s="29">
        <v>31092170626</v>
      </c>
      <c r="W28" s="17">
        <v>1.1227741437549349E-2</v>
      </c>
    </row>
    <row r="29" spans="1:23" ht="18.75" x14ac:dyDescent="0.45">
      <c r="A29" s="14" t="s">
        <v>35</v>
      </c>
      <c r="C29" s="29">
        <v>107416</v>
      </c>
      <c r="E29" s="29">
        <v>1392129599</v>
      </c>
      <c r="G29" s="29">
        <v>1014380311</v>
      </c>
      <c r="N29" s="29"/>
      <c r="O29" s="29">
        <v>107416</v>
      </c>
      <c r="Q29" s="29">
        <v>9030</v>
      </c>
      <c r="S29" s="29">
        <v>1392129599</v>
      </c>
      <c r="U29" s="29">
        <v>964195179</v>
      </c>
      <c r="W29" s="17">
        <v>3.4818200039372227E-4</v>
      </c>
    </row>
    <row r="30" spans="1:23" ht="18.75" x14ac:dyDescent="0.45">
      <c r="A30" s="14" t="s">
        <v>36</v>
      </c>
      <c r="C30" s="29">
        <v>18019860</v>
      </c>
      <c r="E30" s="29">
        <v>85828019267</v>
      </c>
      <c r="G30" s="29">
        <v>76701932329</v>
      </c>
      <c r="N30" s="29"/>
      <c r="O30" s="29">
        <v>18019860</v>
      </c>
      <c r="Q30" s="29">
        <v>3982</v>
      </c>
      <c r="S30" s="29">
        <v>85828019267</v>
      </c>
      <c r="U30" s="29">
        <v>71328139779</v>
      </c>
      <c r="W30" s="17">
        <v>2.5757413989948245E-2</v>
      </c>
    </row>
    <row r="31" spans="1:23" ht="37.5" x14ac:dyDescent="0.45">
      <c r="A31" s="14" t="s">
        <v>37</v>
      </c>
      <c r="C31" s="29">
        <v>3140000</v>
      </c>
      <c r="E31" s="29">
        <v>8311163032</v>
      </c>
      <c r="G31" s="29">
        <v>9248462271</v>
      </c>
      <c r="N31" s="29"/>
      <c r="O31" s="29">
        <v>3140000</v>
      </c>
      <c r="Q31" s="29">
        <v>2488</v>
      </c>
      <c r="S31" s="29">
        <v>8311163032</v>
      </c>
      <c r="U31" s="29">
        <v>7765836696</v>
      </c>
      <c r="W31" s="17">
        <v>2.8043332039355225E-3</v>
      </c>
    </row>
    <row r="32" spans="1:23" ht="18.75" x14ac:dyDescent="0.45">
      <c r="A32" s="14" t="s">
        <v>38</v>
      </c>
      <c r="C32" s="29">
        <v>14300000</v>
      </c>
      <c r="E32" s="29">
        <v>44291128422</v>
      </c>
      <c r="G32" s="29">
        <v>33149181780</v>
      </c>
      <c r="N32" s="29"/>
      <c r="O32" s="29">
        <v>14300000</v>
      </c>
      <c r="Q32" s="29">
        <v>2419</v>
      </c>
      <c r="S32" s="29">
        <v>44291128422</v>
      </c>
      <c r="U32" s="29">
        <v>34385879385</v>
      </c>
      <c r="W32" s="17">
        <v>1.2417137660845488E-2</v>
      </c>
    </row>
    <row r="33" spans="1:23" ht="18.75" x14ac:dyDescent="0.45">
      <c r="A33" s="14" t="s">
        <v>39</v>
      </c>
      <c r="C33" s="29">
        <v>2370263</v>
      </c>
      <c r="E33" s="29">
        <v>17670829157</v>
      </c>
      <c r="G33" s="29">
        <v>14254767608</v>
      </c>
      <c r="N33" s="29"/>
      <c r="O33" s="29">
        <v>2370263</v>
      </c>
      <c r="Q33" s="29">
        <v>5120</v>
      </c>
      <c r="S33" s="29">
        <v>17670829157</v>
      </c>
      <c r="U33" s="29">
        <v>12063538868</v>
      </c>
      <c r="W33" s="17">
        <v>4.3562830289650923E-3</v>
      </c>
    </row>
    <row r="34" spans="1:23" ht="18.75" x14ac:dyDescent="0.45">
      <c r="A34" s="14" t="s">
        <v>40</v>
      </c>
      <c r="C34" s="29">
        <v>11130842</v>
      </c>
      <c r="E34" s="29">
        <v>24601436373</v>
      </c>
      <c r="G34" s="29">
        <v>20867861042</v>
      </c>
      <c r="N34" s="29"/>
      <c r="O34" s="29">
        <v>11130842</v>
      </c>
      <c r="Q34" s="29">
        <v>1745</v>
      </c>
      <c r="S34" s="29">
        <v>24601436373</v>
      </c>
      <c r="U34" s="29">
        <v>19307750540</v>
      </c>
      <c r="W34" s="17">
        <v>6.9722514201869604E-3</v>
      </c>
    </row>
    <row r="35" spans="1:23" ht="18.75" x14ac:dyDescent="0.45">
      <c r="A35" s="14" t="s">
        <v>41</v>
      </c>
      <c r="C35" s="29">
        <v>1028378</v>
      </c>
      <c r="E35" s="29">
        <v>7860615347</v>
      </c>
      <c r="G35" s="29">
        <v>5172631304</v>
      </c>
      <c r="N35" s="29"/>
      <c r="O35" s="29">
        <v>1028378</v>
      </c>
      <c r="Q35" s="29">
        <v>4915</v>
      </c>
      <c r="S35" s="29">
        <v>7860615347</v>
      </c>
      <c r="U35" s="29">
        <v>5024403727</v>
      </c>
      <c r="W35" s="17">
        <v>1.8143701384888728E-3</v>
      </c>
    </row>
    <row r="36" spans="1:23" ht="18.75" x14ac:dyDescent="0.45">
      <c r="A36" s="14" t="s">
        <v>42</v>
      </c>
      <c r="C36" s="29">
        <v>6508548</v>
      </c>
      <c r="E36" s="29">
        <v>35392041231</v>
      </c>
      <c r="G36" s="29">
        <v>26649197392</v>
      </c>
      <c r="N36" s="29"/>
      <c r="O36" s="29">
        <v>6508548</v>
      </c>
      <c r="Q36" s="29">
        <v>4018</v>
      </c>
      <c r="S36" s="29">
        <v>35392041231</v>
      </c>
      <c r="U36" s="29">
        <v>25995745356</v>
      </c>
      <c r="W36" s="17">
        <v>9.3873634891695461E-3</v>
      </c>
    </row>
    <row r="37" spans="1:23" ht="18.75" x14ac:dyDescent="0.45">
      <c r="A37" s="14" t="s">
        <v>43</v>
      </c>
      <c r="C37" s="29">
        <v>5109828</v>
      </c>
      <c r="E37" s="29">
        <v>72925682100</v>
      </c>
      <c r="G37" s="29">
        <v>97931304811</v>
      </c>
      <c r="N37" s="29"/>
      <c r="O37" s="29">
        <v>5109828</v>
      </c>
      <c r="Q37" s="29">
        <v>19640</v>
      </c>
      <c r="S37" s="29">
        <v>72925682100</v>
      </c>
      <c r="U37" s="29">
        <v>99759897640</v>
      </c>
      <c r="W37" s="17">
        <v>3.6024449692221676E-2</v>
      </c>
    </row>
    <row r="38" spans="1:23" ht="18.75" x14ac:dyDescent="0.45">
      <c r="A38" s="14" t="s">
        <v>44</v>
      </c>
      <c r="C38" s="29">
        <v>4563157</v>
      </c>
      <c r="E38" s="29">
        <v>101677158718</v>
      </c>
      <c r="G38" s="29">
        <v>114760957261</v>
      </c>
      <c r="N38" s="29"/>
      <c r="O38" s="29">
        <v>4563157</v>
      </c>
      <c r="Q38" s="29">
        <v>22530</v>
      </c>
      <c r="S38" s="29">
        <v>101677158718</v>
      </c>
      <c r="U38" s="29">
        <v>102196220043</v>
      </c>
      <c r="W38" s="17">
        <v>3.6904233813067788E-2</v>
      </c>
    </row>
    <row r="39" spans="1:23" ht="18.75" x14ac:dyDescent="0.45">
      <c r="A39" s="14" t="s">
        <v>45</v>
      </c>
      <c r="C39" s="29">
        <v>1662000</v>
      </c>
      <c r="E39" s="29">
        <v>25491530424</v>
      </c>
      <c r="G39" s="29">
        <v>24715582056</v>
      </c>
      <c r="N39" s="29"/>
      <c r="O39" s="29">
        <v>1662000</v>
      </c>
      <c r="Q39" s="29">
        <v>16080</v>
      </c>
      <c r="S39" s="29">
        <v>25491530424</v>
      </c>
      <c r="U39" s="29">
        <v>26565946488</v>
      </c>
      <c r="W39" s="17">
        <v>9.593269694770399E-3</v>
      </c>
    </row>
    <row r="40" spans="1:23" ht="18.75" x14ac:dyDescent="0.45">
      <c r="A40" s="14" t="s">
        <v>46</v>
      </c>
      <c r="C40" s="29">
        <v>1213245</v>
      </c>
      <c r="E40" s="29">
        <v>24372068404</v>
      </c>
      <c r="G40" s="29">
        <v>21117518626</v>
      </c>
      <c r="N40" s="29"/>
      <c r="O40" s="29">
        <v>1213245</v>
      </c>
      <c r="Q40" s="29">
        <v>17760</v>
      </c>
      <c r="S40" s="29">
        <v>24372068404</v>
      </c>
      <c r="U40" s="29">
        <v>21419025174</v>
      </c>
      <c r="W40" s="17">
        <v>7.7346570424687991E-3</v>
      </c>
    </row>
    <row r="41" spans="1:23" ht="18.75" x14ac:dyDescent="0.45">
      <c r="A41" s="14" t="s">
        <v>47</v>
      </c>
      <c r="C41" s="29">
        <v>132164</v>
      </c>
      <c r="E41" s="29">
        <v>32865601821</v>
      </c>
      <c r="G41" s="29">
        <v>31778933518</v>
      </c>
      <c r="N41" s="29"/>
      <c r="O41" s="29">
        <v>132164</v>
      </c>
      <c r="Q41" s="29">
        <v>193140</v>
      </c>
      <c r="S41" s="29">
        <v>32865601821</v>
      </c>
      <c r="U41" s="29">
        <v>25374274338</v>
      </c>
      <c r="W41" s="17">
        <v>9.1629431363750187E-3</v>
      </c>
    </row>
    <row r="42" spans="1:23" ht="37.5" x14ac:dyDescent="0.45">
      <c r="A42" s="14" t="s">
        <v>48</v>
      </c>
      <c r="C42" s="29">
        <v>1099874</v>
      </c>
      <c r="E42" s="29">
        <v>41516832390</v>
      </c>
      <c r="G42" s="29">
        <v>36418813963</v>
      </c>
      <c r="N42" s="29"/>
      <c r="O42" s="29">
        <v>1099874</v>
      </c>
      <c r="Q42" s="29">
        <v>34220</v>
      </c>
      <c r="S42" s="29">
        <v>41516832390</v>
      </c>
      <c r="U42" s="29">
        <v>37413744035</v>
      </c>
      <c r="W42" s="17">
        <v>1.3510534510072461E-2</v>
      </c>
    </row>
    <row r="43" spans="1:23" ht="18.75" x14ac:dyDescent="0.45">
      <c r="A43" s="14" t="s">
        <v>49</v>
      </c>
      <c r="C43" s="29">
        <v>465796</v>
      </c>
      <c r="E43" s="29">
        <v>30282209007</v>
      </c>
      <c r="G43" s="29">
        <v>25077407667</v>
      </c>
      <c r="N43" s="29"/>
      <c r="O43" s="29">
        <v>465796</v>
      </c>
      <c r="Q43" s="29">
        <v>54030</v>
      </c>
      <c r="S43" s="29">
        <v>30282209007</v>
      </c>
      <c r="U43" s="29">
        <v>25017214481</v>
      </c>
      <c r="W43" s="17">
        <v>9.0340047035988927E-3</v>
      </c>
    </row>
    <row r="44" spans="1:23" ht="37.5" x14ac:dyDescent="0.45">
      <c r="A44" s="14" t="s">
        <v>50</v>
      </c>
      <c r="C44" s="29">
        <v>3622500</v>
      </c>
      <c r="E44" s="29">
        <v>17264291057</v>
      </c>
      <c r="G44" s="29">
        <v>12228813040</v>
      </c>
      <c r="N44" s="29"/>
      <c r="O44" s="29">
        <v>3622500</v>
      </c>
      <c r="Q44" s="29">
        <v>3035</v>
      </c>
      <c r="S44" s="29">
        <v>17264291057</v>
      </c>
      <c r="U44" s="29">
        <v>10928871489</v>
      </c>
      <c r="W44" s="17">
        <v>3.9465415508844167E-3</v>
      </c>
    </row>
    <row r="45" spans="1:23" ht="37.5" x14ac:dyDescent="0.45">
      <c r="A45" s="14" t="s">
        <v>51</v>
      </c>
      <c r="C45" s="29">
        <v>4128131</v>
      </c>
      <c r="E45" s="29">
        <v>11081460886</v>
      </c>
      <c r="G45" s="29">
        <v>15737185660</v>
      </c>
      <c r="N45" s="29"/>
      <c r="O45" s="29">
        <v>4128131</v>
      </c>
      <c r="Q45" s="29">
        <v>3730</v>
      </c>
      <c r="S45" s="29">
        <v>11081460886</v>
      </c>
      <c r="U45" s="29">
        <v>15306310955</v>
      </c>
      <c r="W45" s="17">
        <v>5.5272854324863252E-3</v>
      </c>
    </row>
    <row r="46" spans="1:23" ht="18.75" x14ac:dyDescent="0.45">
      <c r="A46" s="14" t="s">
        <v>52</v>
      </c>
      <c r="C46" s="29">
        <v>25509423</v>
      </c>
      <c r="E46" s="29">
        <v>61617395129</v>
      </c>
      <c r="G46" s="29">
        <v>125393539359</v>
      </c>
      <c r="N46" s="29"/>
      <c r="O46" s="29">
        <v>25509423</v>
      </c>
      <c r="Q46" s="29">
        <v>3622</v>
      </c>
      <c r="S46" s="29">
        <v>61617395129</v>
      </c>
      <c r="U46" s="29">
        <v>91845379082</v>
      </c>
      <c r="W46" s="17">
        <v>3.3166425752985944E-2</v>
      </c>
    </row>
    <row r="47" spans="1:23" ht="18.75" x14ac:dyDescent="0.45">
      <c r="A47" s="14" t="s">
        <v>53</v>
      </c>
      <c r="C47" s="29">
        <v>6241667</v>
      </c>
      <c r="E47" s="29">
        <v>8834928884</v>
      </c>
      <c r="G47" s="29">
        <v>24476867226</v>
      </c>
      <c r="N47" s="29"/>
      <c r="O47" s="29">
        <v>6241667</v>
      </c>
      <c r="Q47" s="29">
        <v>2088</v>
      </c>
      <c r="S47" s="29">
        <v>8834928884</v>
      </c>
      <c r="U47" s="29">
        <v>12955056722</v>
      </c>
      <c r="W47" s="17">
        <v>4.6782204090237397E-3</v>
      </c>
    </row>
    <row r="48" spans="1:23" ht="18.75" x14ac:dyDescent="0.45">
      <c r="A48" s="14" t="s">
        <v>54</v>
      </c>
      <c r="C48" s="29">
        <v>5072000</v>
      </c>
      <c r="E48" s="29">
        <v>11006323511</v>
      </c>
      <c r="G48" s="29">
        <v>95340846456</v>
      </c>
      <c r="N48" s="29"/>
      <c r="O48" s="29">
        <v>5072000</v>
      </c>
      <c r="Q48" s="29">
        <v>20210</v>
      </c>
      <c r="S48" s="29">
        <v>11006323511</v>
      </c>
      <c r="U48" s="29">
        <v>101895214536</v>
      </c>
      <c r="W48" s="17">
        <v>3.6795537252620886E-2</v>
      </c>
    </row>
    <row r="49" spans="1:23" ht="18.75" x14ac:dyDescent="0.45">
      <c r="A49" s="14" t="s">
        <v>55</v>
      </c>
      <c r="C49" s="29">
        <v>6632373</v>
      </c>
      <c r="E49" s="29">
        <v>38962698391</v>
      </c>
      <c r="G49" s="29">
        <v>26358455702</v>
      </c>
      <c r="N49" s="29"/>
      <c r="O49" s="29">
        <v>6632373</v>
      </c>
      <c r="Q49" s="29">
        <v>3406</v>
      </c>
      <c r="S49" s="29">
        <v>38962698391</v>
      </c>
      <c r="U49" s="29">
        <v>22455452756</v>
      </c>
      <c r="W49" s="17">
        <v>8.1089229967315594E-3</v>
      </c>
    </row>
    <row r="50" spans="1:23" ht="18.75" x14ac:dyDescent="0.45">
      <c r="A50" s="14" t="s">
        <v>56</v>
      </c>
      <c r="C50" s="29">
        <v>4232274</v>
      </c>
      <c r="E50" s="29">
        <v>30580161166</v>
      </c>
      <c r="G50" s="29">
        <v>31258693335</v>
      </c>
      <c r="N50" s="29"/>
      <c r="O50" s="29">
        <v>4232274</v>
      </c>
      <c r="Q50" s="29">
        <v>7370</v>
      </c>
      <c r="S50" s="29">
        <v>30580161166</v>
      </c>
      <c r="U50" s="29">
        <v>31006267817</v>
      </c>
      <c r="W50" s="17">
        <v>1.1196720942395991E-2</v>
      </c>
    </row>
    <row r="51" spans="1:23" ht="37.5" x14ac:dyDescent="0.45">
      <c r="A51" s="14" t="s">
        <v>57</v>
      </c>
      <c r="C51" s="29">
        <v>1412000</v>
      </c>
      <c r="E51" s="29">
        <v>8455644723</v>
      </c>
      <c r="G51" s="29">
        <v>6567437849</v>
      </c>
      <c r="N51" s="29"/>
      <c r="O51" s="29">
        <v>1412000</v>
      </c>
      <c r="Q51" s="29">
        <v>6370</v>
      </c>
      <c r="S51" s="29">
        <v>8455644723</v>
      </c>
      <c r="U51" s="29">
        <v>8940923082</v>
      </c>
      <c r="W51" s="17">
        <v>3.2286704516463509E-3</v>
      </c>
    </row>
    <row r="52" spans="1:23" ht="18.75" x14ac:dyDescent="0.45">
      <c r="A52" s="14" t="s">
        <v>58</v>
      </c>
      <c r="C52" s="29">
        <v>2856444</v>
      </c>
      <c r="E52" s="29">
        <v>25081076013</v>
      </c>
      <c r="G52" s="29">
        <v>31688241446</v>
      </c>
      <c r="N52" s="29"/>
      <c r="O52" s="29">
        <v>2856444</v>
      </c>
      <c r="Q52" s="29">
        <v>9990</v>
      </c>
      <c r="S52" s="29">
        <v>25081076013</v>
      </c>
      <c r="U52" s="29">
        <v>28366087100</v>
      </c>
      <c r="W52" s="17">
        <v>1.024332123301413E-2</v>
      </c>
    </row>
    <row r="53" spans="1:23" ht="18.75" x14ac:dyDescent="0.45">
      <c r="A53" s="14" t="s">
        <v>59</v>
      </c>
      <c r="C53" s="29">
        <v>32507541</v>
      </c>
      <c r="E53" s="29">
        <v>16361600591</v>
      </c>
      <c r="G53" s="29">
        <v>156400346274</v>
      </c>
      <c r="I53" s="29">
        <v>0</v>
      </c>
      <c r="J53" s="29">
        <v>0</v>
      </c>
      <c r="L53" s="29">
        <v>2507061</v>
      </c>
      <c r="M53" s="29">
        <v>11945507707</v>
      </c>
      <c r="O53" s="29">
        <v>30000480</v>
      </c>
      <c r="Q53" s="29">
        <v>4698</v>
      </c>
      <c r="S53" s="29">
        <v>15099753971</v>
      </c>
      <c r="U53" s="29">
        <v>140103648623</v>
      </c>
      <c r="W53" s="17">
        <v>5.0593043506614865E-2</v>
      </c>
    </row>
    <row r="54" spans="1:23" ht="18.75" x14ac:dyDescent="0.45">
      <c r="A54" s="14" t="s">
        <v>60</v>
      </c>
      <c r="C54" s="29">
        <v>4864824</v>
      </c>
      <c r="E54" s="29">
        <v>20461744002</v>
      </c>
      <c r="G54" s="29">
        <v>17351131330</v>
      </c>
      <c r="N54" s="29"/>
      <c r="O54" s="29">
        <v>4864824</v>
      </c>
      <c r="Q54" s="29">
        <v>3267</v>
      </c>
      <c r="S54" s="29">
        <v>20461744002</v>
      </c>
      <c r="U54" s="29">
        <v>15798814397</v>
      </c>
      <c r="W54" s="17">
        <v>5.7051341060445175E-3</v>
      </c>
    </row>
    <row r="55" spans="1:23" ht="18.75" x14ac:dyDescent="0.45">
      <c r="A55" s="14" t="s">
        <v>61</v>
      </c>
      <c r="C55" s="29">
        <v>164000</v>
      </c>
      <c r="E55" s="29">
        <v>24701106122</v>
      </c>
      <c r="G55" s="29">
        <v>24548184036</v>
      </c>
      <c r="N55" s="29"/>
      <c r="O55" s="29">
        <v>164000</v>
      </c>
      <c r="Q55" s="29">
        <v>134530</v>
      </c>
      <c r="S55" s="29">
        <v>24701106122</v>
      </c>
      <c r="U55" s="29">
        <v>21931645626</v>
      </c>
      <c r="W55" s="17">
        <v>7.9197702003723763E-3</v>
      </c>
    </row>
    <row r="56" spans="1:23" ht="18.75" x14ac:dyDescent="0.45">
      <c r="A56" s="14" t="s">
        <v>62</v>
      </c>
      <c r="C56" s="29">
        <v>3073204</v>
      </c>
      <c r="E56" s="29">
        <v>23167888936</v>
      </c>
      <c r="G56" s="29">
        <v>22911888271</v>
      </c>
      <c r="N56" s="29"/>
      <c r="O56" s="29">
        <v>3073204</v>
      </c>
      <c r="Q56" s="29">
        <v>7260</v>
      </c>
      <c r="S56" s="29">
        <v>23167888936</v>
      </c>
      <c r="U56" s="29">
        <v>22178707847</v>
      </c>
      <c r="W56" s="17">
        <v>8.0089872180499726E-3</v>
      </c>
    </row>
    <row r="57" spans="1:23" ht="18.75" x14ac:dyDescent="0.45">
      <c r="A57" s="14" t="s">
        <v>63</v>
      </c>
      <c r="C57" s="29">
        <v>16876978</v>
      </c>
      <c r="E57" s="29">
        <v>79012853644</v>
      </c>
      <c r="G57" s="29">
        <v>87238111901</v>
      </c>
      <c r="N57" s="29"/>
      <c r="O57" s="29">
        <v>16876978</v>
      </c>
      <c r="Q57" s="29">
        <v>5000</v>
      </c>
      <c r="S57" s="29">
        <v>79012853644</v>
      </c>
      <c r="U57" s="29">
        <v>83882799904</v>
      </c>
      <c r="W57" s="17">
        <v>3.0291046569525578E-2</v>
      </c>
    </row>
    <row r="58" spans="1:23" ht="18.75" x14ac:dyDescent="0.45">
      <c r="A58" s="14" t="s">
        <v>64</v>
      </c>
      <c r="C58" s="29">
        <v>5214517</v>
      </c>
      <c r="E58" s="29">
        <v>28749729189</v>
      </c>
      <c r="G58" s="29">
        <v>36595443804</v>
      </c>
      <c r="N58" s="29"/>
      <c r="O58" s="29">
        <v>5214517</v>
      </c>
      <c r="Q58" s="29">
        <v>7440</v>
      </c>
      <c r="S58" s="29">
        <v>28749729189</v>
      </c>
      <c r="U58" s="29">
        <v>38565170241</v>
      </c>
      <c r="W58" s="17">
        <v>1.3926327793883139E-2</v>
      </c>
    </row>
    <row r="59" spans="1:23" ht="18.75" x14ac:dyDescent="0.45">
      <c r="A59" s="14" t="s">
        <v>65</v>
      </c>
      <c r="C59" s="29">
        <v>10720786</v>
      </c>
      <c r="E59" s="29">
        <v>49493461982</v>
      </c>
      <c r="G59" s="29">
        <v>50450225329</v>
      </c>
      <c r="N59" s="29"/>
      <c r="O59" s="29">
        <v>10720786</v>
      </c>
      <c r="Q59" s="29">
        <v>5120</v>
      </c>
      <c r="S59" s="29">
        <v>49493461982</v>
      </c>
      <c r="U59" s="29">
        <v>54563826295</v>
      </c>
      <c r="W59" s="17">
        <v>1.9703627027291622E-2</v>
      </c>
    </row>
    <row r="60" spans="1:23" ht="18.75" x14ac:dyDescent="0.45">
      <c r="A60" s="14" t="s">
        <v>66</v>
      </c>
      <c r="C60" s="29">
        <v>18757689</v>
      </c>
      <c r="E60" s="29">
        <v>14711309168</v>
      </c>
      <c r="G60" s="29">
        <v>128657957178</v>
      </c>
      <c r="N60" s="29"/>
      <c r="O60" s="29">
        <v>18757689</v>
      </c>
      <c r="Q60" s="29">
        <v>6860</v>
      </c>
      <c r="S60" s="29">
        <v>14711309168</v>
      </c>
      <c r="U60" s="29">
        <v>127912113948</v>
      </c>
      <c r="W60" s="17">
        <v>4.6190539715407951E-2</v>
      </c>
    </row>
    <row r="61" spans="1:23" ht="18.75" x14ac:dyDescent="0.45">
      <c r="A61" s="14" t="s">
        <v>67</v>
      </c>
      <c r="C61" s="29">
        <v>435742</v>
      </c>
      <c r="E61" s="29">
        <v>25174731812</v>
      </c>
      <c r="G61" s="29">
        <v>22042969663</v>
      </c>
      <c r="N61" s="29"/>
      <c r="O61" s="29">
        <v>435742</v>
      </c>
      <c r="Q61" s="29">
        <v>49970</v>
      </c>
      <c r="S61" s="29">
        <v>25174731812</v>
      </c>
      <c r="U61" s="29">
        <v>21644472275</v>
      </c>
      <c r="W61" s="17">
        <v>7.8160685910004541E-3</v>
      </c>
    </row>
    <row r="62" spans="1:23" ht="18.75" x14ac:dyDescent="0.45">
      <c r="A62" s="14" t="s">
        <v>68</v>
      </c>
      <c r="C62" s="29">
        <v>7481555</v>
      </c>
      <c r="E62" s="29">
        <v>103355255164</v>
      </c>
      <c r="G62" s="29">
        <v>79650695698</v>
      </c>
      <c r="N62" s="29"/>
      <c r="O62" s="29">
        <v>7481555</v>
      </c>
      <c r="Q62" s="29">
        <v>10020</v>
      </c>
      <c r="S62" s="29">
        <v>103355255164</v>
      </c>
      <c r="U62" s="29">
        <v>74519138272</v>
      </c>
      <c r="W62" s="17">
        <v>2.6909720351507117E-2</v>
      </c>
    </row>
    <row r="63" spans="1:23" ht="37.5" x14ac:dyDescent="0.45">
      <c r="A63" s="14" t="s">
        <v>69</v>
      </c>
      <c r="C63" s="29">
        <v>145</v>
      </c>
      <c r="E63" s="29">
        <v>1906244</v>
      </c>
      <c r="G63" s="29">
        <v>1870902</v>
      </c>
      <c r="N63" s="29"/>
      <c r="O63" s="29">
        <v>145</v>
      </c>
      <c r="Q63" s="29">
        <v>10910</v>
      </c>
      <c r="S63" s="29">
        <v>1906244</v>
      </c>
      <c r="U63" s="29">
        <v>1572537</v>
      </c>
      <c r="W63" s="17">
        <v>5.6786124871626517E-7</v>
      </c>
    </row>
    <row r="64" spans="1:23" ht="18.75" x14ac:dyDescent="0.45">
      <c r="A64" s="14" t="s">
        <v>70</v>
      </c>
      <c r="C64" s="29">
        <v>32102294</v>
      </c>
      <c r="E64" s="29">
        <v>133305324817</v>
      </c>
      <c r="G64" s="29">
        <v>175831182282</v>
      </c>
      <c r="I64" s="29">
        <v>0</v>
      </c>
      <c r="J64" s="29">
        <v>0</v>
      </c>
      <c r="L64" s="29">
        <v>2000000</v>
      </c>
      <c r="M64" s="29">
        <v>10295783139</v>
      </c>
      <c r="O64" s="29">
        <v>30102294</v>
      </c>
      <c r="Q64" s="29">
        <v>5220</v>
      </c>
      <c r="S64" s="29">
        <v>125000290615</v>
      </c>
      <c r="U64" s="29">
        <v>156199027531</v>
      </c>
      <c r="W64" s="17">
        <v>5.640527047822718E-2</v>
      </c>
    </row>
    <row r="65" spans="1:23" ht="18.75" x14ac:dyDescent="0.45">
      <c r="A65" s="14" t="s">
        <v>71</v>
      </c>
      <c r="C65" s="29">
        <v>5250000</v>
      </c>
      <c r="E65" s="29">
        <v>73485088198</v>
      </c>
      <c r="G65" s="29">
        <v>54379505250</v>
      </c>
      <c r="N65" s="29"/>
      <c r="O65" s="29">
        <v>5250000</v>
      </c>
      <c r="Q65" s="29">
        <v>9640</v>
      </c>
      <c r="S65" s="29">
        <v>73485088198</v>
      </c>
      <c r="U65" s="29">
        <v>50308870500</v>
      </c>
      <c r="W65" s="17">
        <v>1.8167113412043644E-2</v>
      </c>
    </row>
    <row r="66" spans="1:23" ht="18.75" x14ac:dyDescent="0.45">
      <c r="A66" s="14" t="s">
        <v>72</v>
      </c>
      <c r="C66" s="29">
        <v>15316363</v>
      </c>
      <c r="E66" s="29">
        <v>65055973061</v>
      </c>
      <c r="G66" s="29">
        <v>42326141180</v>
      </c>
      <c r="I66" s="29">
        <v>0</v>
      </c>
      <c r="J66" s="29">
        <v>0</v>
      </c>
      <c r="L66" s="29">
        <v>3800000</v>
      </c>
      <c r="M66" s="29">
        <v>9856079480</v>
      </c>
      <c r="O66" s="29">
        <v>11516363</v>
      </c>
      <c r="Q66" s="29">
        <v>2618</v>
      </c>
      <c r="S66" s="29">
        <v>48915542227</v>
      </c>
      <c r="U66" s="29">
        <v>29970446796</v>
      </c>
      <c r="W66" s="17">
        <v>1.0822674024306549E-2</v>
      </c>
    </row>
    <row r="67" spans="1:23" ht="18.75" x14ac:dyDescent="0.45">
      <c r="A67" s="14" t="s">
        <v>73</v>
      </c>
      <c r="C67" s="29">
        <v>6195381</v>
      </c>
      <c r="E67" s="29">
        <v>30679581569</v>
      </c>
      <c r="G67" s="29">
        <v>29856497606</v>
      </c>
      <c r="N67" s="29"/>
      <c r="O67" s="29">
        <v>6195381</v>
      </c>
      <c r="Q67" s="29">
        <v>4730</v>
      </c>
      <c r="S67" s="29">
        <v>30679581569</v>
      </c>
      <c r="U67" s="29">
        <v>29129792425</v>
      </c>
      <c r="W67" s="17">
        <v>1.0519104034630728E-2</v>
      </c>
    </row>
    <row r="68" spans="1:23" ht="18.75" x14ac:dyDescent="0.45">
      <c r="A68" s="14" t="s">
        <v>74</v>
      </c>
      <c r="C68" s="29">
        <v>5277328</v>
      </c>
      <c r="E68" s="29">
        <v>27601929167</v>
      </c>
      <c r="G68" s="29">
        <v>22006667534</v>
      </c>
      <c r="N68" s="29"/>
      <c r="O68" s="29">
        <v>5277328</v>
      </c>
      <c r="Q68" s="29">
        <v>4037</v>
      </c>
      <c r="S68" s="29">
        <v>27601929167</v>
      </c>
      <c r="U68" s="29">
        <v>21177810926</v>
      </c>
      <c r="W68" s="17">
        <v>7.6475517952934169E-3</v>
      </c>
    </row>
    <row r="69" spans="1:23" ht="18.75" x14ac:dyDescent="0.45">
      <c r="A69" s="14" t="s">
        <v>75</v>
      </c>
      <c r="C69" s="29">
        <v>447572</v>
      </c>
      <c r="E69" s="29">
        <v>27845808469</v>
      </c>
      <c r="G69" s="29">
        <v>22067483751</v>
      </c>
      <c r="N69" s="29"/>
      <c r="O69" s="29">
        <v>447572</v>
      </c>
      <c r="Q69" s="29">
        <v>47710</v>
      </c>
      <c r="S69" s="29">
        <v>27845808469</v>
      </c>
      <c r="U69" s="29">
        <v>21226605842</v>
      </c>
      <c r="W69" s="17">
        <v>7.6651722022731987E-3</v>
      </c>
    </row>
    <row r="70" spans="1:23" ht="18.75" x14ac:dyDescent="0.45">
      <c r="A70" s="14" t="s">
        <v>76</v>
      </c>
      <c r="C70" s="29">
        <v>630116</v>
      </c>
      <c r="E70" s="29">
        <v>18241492430</v>
      </c>
      <c r="G70" s="29">
        <v>24591160953</v>
      </c>
      <c r="N70" s="29"/>
      <c r="O70" s="29">
        <v>630116</v>
      </c>
      <c r="Q70" s="29">
        <v>39830</v>
      </c>
      <c r="S70" s="29">
        <v>18241492430</v>
      </c>
      <c r="U70" s="29">
        <v>24948190034</v>
      </c>
      <c r="W70" s="17">
        <v>9.0090791796427813E-3</v>
      </c>
    </row>
    <row r="71" spans="1:23" ht="18.75" x14ac:dyDescent="0.45">
      <c r="A71" s="14" t="s">
        <v>77</v>
      </c>
      <c r="C71" s="29">
        <v>1897609</v>
      </c>
      <c r="E71" s="29">
        <v>34844767619</v>
      </c>
      <c r="G71" s="29">
        <v>29917007071</v>
      </c>
      <c r="N71" s="29"/>
      <c r="O71" s="29">
        <v>1897609</v>
      </c>
      <c r="Q71" s="29">
        <v>12400</v>
      </c>
      <c r="S71" s="29">
        <v>34844767619</v>
      </c>
      <c r="U71" s="29">
        <v>23390346008</v>
      </c>
      <c r="W71" s="17">
        <v>8.4465237333101774E-3</v>
      </c>
    </row>
    <row r="72" spans="1:23" ht="18.75" x14ac:dyDescent="0.45">
      <c r="A72" s="14" t="s">
        <v>78</v>
      </c>
      <c r="C72" s="29">
        <v>799609</v>
      </c>
      <c r="E72" s="29">
        <v>26441435223</v>
      </c>
      <c r="G72" s="29">
        <v>144957036405</v>
      </c>
      <c r="N72" s="29"/>
      <c r="O72" s="29">
        <v>799609</v>
      </c>
      <c r="Q72" s="29">
        <v>163050</v>
      </c>
      <c r="S72" s="29">
        <v>26441435223</v>
      </c>
      <c r="U72" s="29">
        <v>129600508778</v>
      </c>
      <c r="W72" s="17">
        <v>4.6800238562869023E-2</v>
      </c>
    </row>
    <row r="73" spans="1:23" ht="18.75" x14ac:dyDescent="0.45">
      <c r="A73" s="14" t="s">
        <v>79</v>
      </c>
      <c r="C73" s="29">
        <v>524472</v>
      </c>
      <c r="E73" s="29">
        <v>47772471538</v>
      </c>
      <c r="G73" s="29">
        <v>77139151901</v>
      </c>
      <c r="N73" s="29"/>
      <c r="O73" s="29">
        <v>524472</v>
      </c>
      <c r="Q73" s="29">
        <v>140520</v>
      </c>
      <c r="S73" s="29">
        <v>47772471538</v>
      </c>
      <c r="U73" s="29">
        <v>73260297548</v>
      </c>
      <c r="W73" s="17">
        <v>2.6455138446302005E-2</v>
      </c>
    </row>
    <row r="74" spans="1:23" ht="18.75" x14ac:dyDescent="0.45">
      <c r="A74" s="14" t="s">
        <v>80</v>
      </c>
      <c r="C74" s="29">
        <v>914746</v>
      </c>
      <c r="E74" s="29">
        <v>14703933487</v>
      </c>
      <c r="G74" s="29">
        <v>13739572278</v>
      </c>
      <c r="N74" s="29"/>
      <c r="O74" s="29">
        <v>914746</v>
      </c>
      <c r="Q74" s="29">
        <v>14800</v>
      </c>
      <c r="S74" s="29">
        <v>14703933487</v>
      </c>
      <c r="U74" s="29">
        <v>13457688267</v>
      </c>
      <c r="W74" s="17">
        <v>4.8597264573951842E-3</v>
      </c>
    </row>
    <row r="75" spans="1:23" ht="18.75" x14ac:dyDescent="0.45">
      <c r="A75" s="14" t="s">
        <v>81</v>
      </c>
      <c r="C75" s="29">
        <v>9469137</v>
      </c>
      <c r="E75" s="29">
        <v>106854573971</v>
      </c>
      <c r="G75" s="29">
        <v>54782470595</v>
      </c>
      <c r="N75" s="29"/>
      <c r="O75" s="29">
        <v>9469137</v>
      </c>
      <c r="Q75" s="29">
        <v>4512</v>
      </c>
      <c r="S75" s="29">
        <v>106854573971</v>
      </c>
      <c r="U75" s="29">
        <v>42470533904</v>
      </c>
      <c r="W75" s="17">
        <v>1.5336599657987008E-2</v>
      </c>
    </row>
    <row r="76" spans="1:23" ht="18.75" x14ac:dyDescent="0.45">
      <c r="A76" s="14" t="s">
        <v>82</v>
      </c>
      <c r="C76" s="29">
        <v>1073068</v>
      </c>
      <c r="E76" s="29">
        <v>51346133740</v>
      </c>
      <c r="G76" s="29">
        <v>52320813187</v>
      </c>
      <c r="N76" s="29"/>
      <c r="O76" s="29">
        <v>1073068</v>
      </c>
      <c r="Q76" s="29">
        <v>49000</v>
      </c>
      <c r="S76" s="29">
        <v>51346133740</v>
      </c>
      <c r="U76" s="29">
        <v>52267479025</v>
      </c>
      <c r="W76" s="17">
        <v>1.8874389541478322E-2</v>
      </c>
    </row>
    <row r="77" spans="1:23" ht="37.5" x14ac:dyDescent="0.45">
      <c r="A77" s="14" t="s">
        <v>83</v>
      </c>
      <c r="C77" s="29">
        <v>8502170</v>
      </c>
      <c r="E77" s="29">
        <v>22635523238</v>
      </c>
      <c r="G77" s="29">
        <v>14173303162</v>
      </c>
      <c r="N77" s="29"/>
      <c r="O77" s="29">
        <v>8502170</v>
      </c>
      <c r="Q77" s="29">
        <v>1478</v>
      </c>
      <c r="S77" s="29">
        <v>22635523238</v>
      </c>
      <c r="U77" s="29">
        <v>12491438327</v>
      </c>
      <c r="W77" s="17">
        <v>4.5108024591042593E-3</v>
      </c>
    </row>
    <row r="78" spans="1:23" ht="56.25" x14ac:dyDescent="0.45">
      <c r="A78" s="14" t="s">
        <v>84</v>
      </c>
      <c r="C78" s="29">
        <v>0</v>
      </c>
      <c r="E78" s="29">
        <v>571</v>
      </c>
      <c r="G78" s="29">
        <v>571</v>
      </c>
      <c r="N78" s="29"/>
      <c r="O78" s="29">
        <v>0</v>
      </c>
      <c r="Q78" s="29">
        <v>6020</v>
      </c>
      <c r="S78" s="29">
        <v>571</v>
      </c>
      <c r="U78" s="29">
        <v>571</v>
      </c>
      <c r="W78" s="17">
        <v>2.0619468604998636E-10</v>
      </c>
    </row>
    <row r="79" spans="1:23" ht="18.75" x14ac:dyDescent="0.45">
      <c r="A79" s="14" t="s">
        <v>85</v>
      </c>
      <c r="C79" s="29">
        <v>2351210</v>
      </c>
      <c r="E79" s="29">
        <v>22057204166</v>
      </c>
      <c r="G79" s="29">
        <v>28747809696</v>
      </c>
      <c r="N79" s="29"/>
      <c r="O79" s="29">
        <v>2351210</v>
      </c>
      <c r="Q79" s="29">
        <v>12910</v>
      </c>
      <c r="S79" s="29">
        <v>22057204166</v>
      </c>
      <c r="U79" s="29">
        <v>30173514079</v>
      </c>
      <c r="W79" s="17">
        <v>1.0896003962424253E-2</v>
      </c>
    </row>
    <row r="80" spans="1:23" ht="18.75" x14ac:dyDescent="0.45">
      <c r="A80" s="18" t="s">
        <v>86</v>
      </c>
      <c r="C80" s="30">
        <f>SUM(C11:$C$79)</f>
        <v>502592462</v>
      </c>
      <c r="E80" s="30">
        <f>SUM(E11:$E$79)</f>
        <v>2397178510372</v>
      </c>
      <c r="G80" s="30">
        <f>SUM(G11:$G$79)</f>
        <v>3000543790740</v>
      </c>
      <c r="I80" s="30">
        <f>SUM(I11:$I$79)</f>
        <v>0</v>
      </c>
      <c r="J80" s="30">
        <f>SUM(J11:$J$79)</f>
        <v>0</v>
      </c>
      <c r="L80" s="30">
        <f>SUM(L11:$L$79)</f>
        <v>32837061</v>
      </c>
      <c r="M80" s="30">
        <f>SUM(M11:$M$79)</f>
        <v>84128144901</v>
      </c>
      <c r="O80" s="30">
        <f>SUM(O11:$O$79)</f>
        <v>469755401</v>
      </c>
      <c r="Q80" s="30">
        <f>SUM(Q11:$Q$79)</f>
        <v>1378798</v>
      </c>
      <c r="S80" s="30">
        <f>SUM(S11:$S$79)</f>
        <v>2361644262900</v>
      </c>
      <c r="U80" s="30">
        <f>SUM(U11:$U$79)</f>
        <v>2736699907281</v>
      </c>
      <c r="W80" s="19">
        <f>SUM(W11:$W$79)</f>
        <v>0.98825390226765808</v>
      </c>
    </row>
    <row r="81" spans="3:23" ht="18.75" x14ac:dyDescent="0.45">
      <c r="C81" s="31"/>
      <c r="E81" s="31"/>
      <c r="G81" s="31"/>
      <c r="I81" s="31"/>
      <c r="J81" s="31"/>
      <c r="L81" s="31"/>
      <c r="M81" s="31"/>
      <c r="O81" s="31"/>
      <c r="Q81" s="31"/>
      <c r="S81" s="31"/>
      <c r="U81" s="31"/>
      <c r="W81" s="20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activeCell="M18" sqref="A1:XFD1048576"/>
    </sheetView>
  </sheetViews>
  <sheetFormatPr defaultRowHeight="18" x14ac:dyDescent="0.45"/>
  <cols>
    <col min="1" max="1" width="17" style="6" customWidth="1"/>
    <col min="2" max="2" width="1.42578125" style="6" customWidth="1"/>
    <col min="3" max="3" width="14.140625" style="6" customWidth="1"/>
    <col min="4" max="4" width="1.42578125" style="6" customWidth="1"/>
    <col min="5" max="5" width="14.140625" style="6" customWidth="1"/>
    <col min="6" max="6" width="1.42578125" style="6" customWidth="1"/>
    <col min="7" max="7" width="14.140625" style="6" customWidth="1"/>
    <col min="8" max="8" width="1.42578125" style="6" customWidth="1"/>
    <col min="9" max="9" width="14.140625" style="6" customWidth="1"/>
    <col min="10" max="10" width="1.42578125" style="6" customWidth="1"/>
    <col min="11" max="11" width="14.140625" style="6" customWidth="1"/>
    <col min="12" max="12" width="1.42578125" style="6" customWidth="1"/>
    <col min="13" max="13" width="14.140625" style="6" customWidth="1"/>
    <col min="14" max="14" width="1.42578125" style="6" customWidth="1"/>
    <col min="15" max="15" width="14.140625" style="6" customWidth="1"/>
    <col min="16" max="16" width="1.42578125" style="6" customWidth="1"/>
    <col min="17" max="17" width="14.140625" style="6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45">
      <c r="A5" s="7" t="s">
        <v>87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45">
      <c r="C7" s="8" t="s">
        <v>5</v>
      </c>
      <c r="D7" s="9"/>
      <c r="E7" s="9"/>
      <c r="F7" s="9"/>
      <c r="G7" s="9"/>
      <c r="H7" s="9"/>
      <c r="I7" s="9"/>
      <c r="K7" s="8" t="s">
        <v>7</v>
      </c>
      <c r="L7" s="9"/>
      <c r="M7" s="9"/>
      <c r="N7" s="9"/>
      <c r="O7" s="9"/>
      <c r="P7" s="9"/>
      <c r="Q7" s="9"/>
    </row>
    <row r="8" spans="1:17" ht="21" x14ac:dyDescent="0.45">
      <c r="A8" s="32" t="s">
        <v>88</v>
      </c>
      <c r="C8" s="32" t="s">
        <v>89</v>
      </c>
      <c r="E8" s="32" t="s">
        <v>90</v>
      </c>
      <c r="G8" s="32" t="s">
        <v>91</v>
      </c>
      <c r="I8" s="32" t="s">
        <v>92</v>
      </c>
      <c r="K8" s="32" t="s">
        <v>89</v>
      </c>
      <c r="M8" s="32" t="s">
        <v>90</v>
      </c>
      <c r="O8" s="32" t="s">
        <v>91</v>
      </c>
      <c r="Q8" s="32" t="s">
        <v>92</v>
      </c>
    </row>
    <row r="9" spans="1:17" ht="18.75" x14ac:dyDescent="0.45">
      <c r="A9" s="18" t="s">
        <v>86</v>
      </c>
      <c r="C9" s="18">
        <f>SUM($C$8)</f>
        <v>0</v>
      </c>
      <c r="E9" s="18">
        <f>SUM($E$8)</f>
        <v>0</v>
      </c>
      <c r="I9" s="18">
        <f>SUM($I$8)</f>
        <v>0</v>
      </c>
      <c r="K9" s="18">
        <f>SUM($K$8)</f>
        <v>0</v>
      </c>
      <c r="M9" s="18">
        <f>SUM($M$8)</f>
        <v>0</v>
      </c>
      <c r="Q9" s="18">
        <f>SUM($Q$8)</f>
        <v>0</v>
      </c>
    </row>
    <row r="10" spans="1:17" ht="18.75" x14ac:dyDescent="0.45">
      <c r="C10" s="20"/>
      <c r="E10" s="20"/>
      <c r="I10" s="20"/>
      <c r="K10" s="20"/>
      <c r="M10" s="20"/>
      <c r="Q10" s="20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workbookViewId="0">
      <selection activeCell="I22" sqref="I22"/>
    </sheetView>
  </sheetViews>
  <sheetFormatPr defaultRowHeight="18" x14ac:dyDescent="0.45"/>
  <cols>
    <col min="1" max="1" width="17" style="6" customWidth="1"/>
    <col min="2" max="2" width="1.42578125" style="6" customWidth="1"/>
    <col min="3" max="3" width="8.5703125" style="6" customWidth="1"/>
    <col min="4" max="4" width="1.42578125" style="6" customWidth="1"/>
    <col min="5" max="5" width="11.42578125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1.42578125" style="6" customWidth="1"/>
    <col min="10" max="10" width="1.42578125" style="6" customWidth="1"/>
    <col min="11" max="11" width="7.140625" style="6" customWidth="1"/>
    <col min="12" max="12" width="1.42578125" style="6" customWidth="1"/>
    <col min="13" max="13" width="7.140625" style="6" customWidth="1"/>
    <col min="14" max="14" width="1.42578125" style="6" customWidth="1"/>
    <col min="15" max="15" width="11.42578125" style="6" customWidth="1"/>
    <col min="16" max="16" width="1.42578125" style="6" customWidth="1"/>
    <col min="17" max="17" width="18.42578125" style="6" customWidth="1"/>
    <col min="18" max="18" width="1.42578125" style="6" customWidth="1"/>
    <col min="19" max="19" width="18.42578125" style="6" customWidth="1"/>
    <col min="20" max="20" width="1.42578125" style="6" customWidth="1"/>
    <col min="21" max="21" width="11.42578125" style="6" customWidth="1"/>
    <col min="22" max="22" width="18.42578125" style="6" customWidth="1"/>
    <col min="23" max="23" width="1.42578125" style="6" customWidth="1"/>
    <col min="24" max="24" width="11.42578125" style="6" customWidth="1"/>
    <col min="25" max="25" width="18.42578125" style="6" customWidth="1"/>
    <col min="26" max="26" width="1.42578125" style="6" customWidth="1"/>
    <col min="27" max="27" width="11.42578125" style="6" customWidth="1"/>
    <col min="28" max="28" width="1.42578125" style="6" customWidth="1"/>
    <col min="29" max="29" width="11.42578125" style="6" customWidth="1"/>
    <col min="30" max="30" width="1.42578125" style="6" customWidth="1"/>
    <col min="31" max="31" width="18.42578125" style="6" customWidth="1"/>
    <col min="32" max="32" width="1.42578125" style="6" customWidth="1"/>
    <col min="33" max="33" width="18.42578125" style="6" customWidth="1"/>
    <col min="34" max="34" width="1.42578125" style="6" customWidth="1"/>
    <col min="35" max="35" width="8.5703125" style="6" customWidth="1"/>
    <col min="36" max="16384" width="9.140625" style="6"/>
  </cols>
  <sheetData>
    <row r="1" spans="1:35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5" spans="1:35" ht="21" x14ac:dyDescent="0.45">
      <c r="A5" s="7" t="s">
        <v>93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7" spans="1:35" ht="21" x14ac:dyDescent="0.45">
      <c r="C7" s="8" t="s">
        <v>94</v>
      </c>
      <c r="D7" s="9"/>
      <c r="E7" s="9"/>
      <c r="F7" s="9"/>
      <c r="G7" s="9"/>
      <c r="H7" s="9"/>
      <c r="I7" s="9"/>
      <c r="J7" s="9"/>
      <c r="K7" s="9"/>
      <c r="L7" s="9"/>
      <c r="M7" s="9"/>
      <c r="O7" s="8" t="s">
        <v>5</v>
      </c>
      <c r="P7" s="9"/>
      <c r="Q7" s="9"/>
      <c r="R7" s="9"/>
      <c r="S7" s="9"/>
      <c r="U7" s="8" t="s">
        <v>6</v>
      </c>
      <c r="V7" s="9"/>
      <c r="W7" s="9"/>
      <c r="X7" s="9"/>
      <c r="Y7" s="9"/>
      <c r="AA7" s="8" t="s">
        <v>7</v>
      </c>
      <c r="AB7" s="9"/>
      <c r="AC7" s="9"/>
      <c r="AD7" s="9"/>
      <c r="AE7" s="9"/>
      <c r="AF7" s="9"/>
      <c r="AG7" s="9"/>
      <c r="AH7" s="9"/>
      <c r="AI7" s="9"/>
    </row>
    <row r="8" spans="1:35" ht="18.75" x14ac:dyDescent="0.45">
      <c r="A8" s="10" t="s">
        <v>95</v>
      </c>
      <c r="C8" s="11" t="s">
        <v>96</v>
      </c>
      <c r="E8" s="11" t="s">
        <v>97</v>
      </c>
      <c r="G8" s="11" t="s">
        <v>98</v>
      </c>
      <c r="I8" s="11" t="s">
        <v>99</v>
      </c>
      <c r="K8" s="11" t="s">
        <v>100</v>
      </c>
      <c r="M8" s="11" t="s">
        <v>92</v>
      </c>
      <c r="O8" s="10" t="s">
        <v>9</v>
      </c>
      <c r="Q8" s="10" t="s">
        <v>10</v>
      </c>
      <c r="S8" s="10" t="s">
        <v>11</v>
      </c>
      <c r="U8" s="10" t="s">
        <v>12</v>
      </c>
      <c r="V8" s="5"/>
      <c r="X8" s="10" t="s">
        <v>13</v>
      </c>
      <c r="Y8" s="5"/>
      <c r="AA8" s="10" t="s">
        <v>9</v>
      </c>
      <c r="AC8" s="11" t="s">
        <v>101</v>
      </c>
      <c r="AE8" s="10" t="s">
        <v>10</v>
      </c>
      <c r="AG8" s="10" t="s">
        <v>11</v>
      </c>
      <c r="AI8" s="11" t="s">
        <v>15</v>
      </c>
    </row>
    <row r="9" spans="1:35" ht="18.75" x14ac:dyDescent="0.45">
      <c r="A9" s="12"/>
      <c r="C9" s="12"/>
      <c r="E9" s="12"/>
      <c r="G9" s="12"/>
      <c r="I9" s="12"/>
      <c r="K9" s="12"/>
      <c r="M9" s="12"/>
      <c r="O9" s="12"/>
      <c r="Q9" s="12"/>
      <c r="S9" s="12"/>
      <c r="U9" s="13" t="s">
        <v>9</v>
      </c>
      <c r="V9" s="13" t="s">
        <v>10</v>
      </c>
      <c r="X9" s="13" t="s">
        <v>9</v>
      </c>
      <c r="Y9" s="13" t="s">
        <v>16</v>
      </c>
      <c r="AA9" s="12"/>
      <c r="AC9" s="12"/>
      <c r="AE9" s="12"/>
      <c r="AG9" s="12"/>
      <c r="AI9" s="12"/>
    </row>
    <row r="10" spans="1:35" ht="18.75" x14ac:dyDescent="0.45">
      <c r="A10" s="18" t="s">
        <v>86</v>
      </c>
      <c r="O10" s="18">
        <f>SUM($O$9)</f>
        <v>0</v>
      </c>
      <c r="Q10" s="18">
        <f>SUM($Q$9)</f>
        <v>0</v>
      </c>
      <c r="S10" s="18">
        <f>SUM($S$9)</f>
        <v>0</v>
      </c>
      <c r="U10" s="18">
        <f>SUM($U$9)</f>
        <v>0</v>
      </c>
      <c r="V10" s="18">
        <f>SUM($V$9)</f>
        <v>0</v>
      </c>
      <c r="X10" s="18">
        <f>SUM($X$9)</f>
        <v>0</v>
      </c>
      <c r="Y10" s="18">
        <f>SUM($Y$9)</f>
        <v>0</v>
      </c>
      <c r="AA10" s="18">
        <f>SUM($AA$9)</f>
        <v>0</v>
      </c>
      <c r="AC10" s="18">
        <f>SUM($AC$9)</f>
        <v>0</v>
      </c>
      <c r="AE10" s="18">
        <f>SUM($AE$9)</f>
        <v>0</v>
      </c>
      <c r="AG10" s="18">
        <f>SUM($AG$9)</f>
        <v>0</v>
      </c>
      <c r="AI10" s="19">
        <f>SUM($AI$9)</f>
        <v>0</v>
      </c>
    </row>
    <row r="11" spans="1:35" ht="18.75" x14ac:dyDescent="0.45">
      <c r="O11" s="20"/>
      <c r="Q11" s="20"/>
      <c r="S11" s="20"/>
      <c r="U11" s="20"/>
      <c r="V11" s="20"/>
      <c r="X11" s="20"/>
      <c r="Y11" s="20"/>
      <c r="AA11" s="20"/>
      <c r="AC11" s="20"/>
      <c r="AE11" s="20"/>
      <c r="AG11" s="20"/>
      <c r="AI11" s="20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M17" sqref="M17"/>
    </sheetView>
  </sheetViews>
  <sheetFormatPr defaultRowHeight="18" x14ac:dyDescent="0.45"/>
  <cols>
    <col min="1" max="1" width="28.42578125" style="6" customWidth="1"/>
    <col min="2" max="2" width="1.42578125" style="6" customWidth="1"/>
    <col min="3" max="3" width="11.42578125" style="6" customWidth="1"/>
    <col min="4" max="4" width="1.42578125" style="6" customWidth="1"/>
    <col min="5" max="5" width="11.42578125" style="6" customWidth="1"/>
    <col min="6" max="6" width="1.42578125" style="6" customWidth="1"/>
    <col min="7" max="7" width="14.140625" style="6" customWidth="1"/>
    <col min="8" max="8" width="1.42578125" style="6" customWidth="1"/>
    <col min="9" max="9" width="8.5703125" style="6" customWidth="1"/>
    <col min="10" max="10" width="1.42578125" style="6" customWidth="1"/>
    <col min="11" max="11" width="21.28515625" style="6" customWidth="1"/>
    <col min="12" max="12" width="1.42578125" style="6" customWidth="1"/>
    <col min="13" max="13" width="28.42578125" style="6" customWidth="1"/>
    <col min="14" max="16384" width="9.140625" style="6"/>
  </cols>
  <sheetData>
    <row r="1" spans="1:13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5" spans="1:13" ht="21" x14ac:dyDescent="0.45">
      <c r="A5" s="7" t="s">
        <v>102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21" x14ac:dyDescent="0.45">
      <c r="A6" s="7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8" spans="1:13" ht="21" x14ac:dyDescent="0.45">
      <c r="C8" s="8" t="s">
        <v>7</v>
      </c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42" x14ac:dyDescent="0.45">
      <c r="A9" s="32" t="s">
        <v>104</v>
      </c>
      <c r="C9" s="32" t="s">
        <v>9</v>
      </c>
      <c r="E9" s="32" t="s">
        <v>105</v>
      </c>
      <c r="G9" s="32" t="s">
        <v>106</v>
      </c>
      <c r="I9" s="32" t="s">
        <v>107</v>
      </c>
      <c r="K9" s="33" t="s">
        <v>108</v>
      </c>
      <c r="M9" s="32" t="s">
        <v>109</v>
      </c>
    </row>
    <row r="10" spans="1:13" ht="18.75" x14ac:dyDescent="0.45">
      <c r="A10" s="18" t="s">
        <v>86</v>
      </c>
      <c r="K10" s="18">
        <f>SUM($K$9)</f>
        <v>0</v>
      </c>
    </row>
    <row r="11" spans="1:13" ht="18.75" x14ac:dyDescent="0.45">
      <c r="K11" s="20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4"/>
  <sheetViews>
    <sheetView rightToLeft="1" workbookViewId="0">
      <selection activeCell="M16" sqref="M16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8.42578125" style="6" customWidth="1"/>
    <col min="4" max="4" width="1.42578125" style="6" customWidth="1"/>
    <col min="5" max="5" width="10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1.42578125" style="23" customWidth="1"/>
    <col min="10" max="10" width="1.42578125" style="23" customWidth="1"/>
    <col min="11" max="11" width="18.42578125" style="23" customWidth="1"/>
    <col min="12" max="12" width="1.42578125" style="23" customWidth="1"/>
    <col min="13" max="13" width="18.42578125" style="23" customWidth="1"/>
    <col min="14" max="14" width="1.42578125" style="23" customWidth="1"/>
    <col min="15" max="15" width="18.42578125" style="23" customWidth="1"/>
    <col min="16" max="16" width="1.42578125" style="23" customWidth="1"/>
    <col min="17" max="17" width="18.42578125" style="23" customWidth="1"/>
    <col min="18" max="18" width="1.42578125" style="23" customWidth="1"/>
    <col min="19" max="19" width="10.7109375" style="6" customWidth="1"/>
    <col min="20" max="16384" width="9.140625" style="6"/>
  </cols>
  <sheetData>
    <row r="1" spans="1:1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5" spans="1:19" ht="21" x14ac:dyDescent="0.45">
      <c r="A5" s="7" t="s">
        <v>110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7" spans="1:19" ht="21" x14ac:dyDescent="0.45">
      <c r="C7" s="8" t="s">
        <v>111</v>
      </c>
      <c r="D7" s="9"/>
      <c r="E7" s="9"/>
      <c r="F7" s="9"/>
      <c r="G7" s="9"/>
      <c r="H7" s="9"/>
      <c r="I7" s="9"/>
      <c r="K7" s="35" t="s">
        <v>5</v>
      </c>
      <c r="M7" s="21" t="s">
        <v>6</v>
      </c>
      <c r="N7" s="22"/>
      <c r="O7" s="22"/>
      <c r="Q7" s="8" t="s">
        <v>7</v>
      </c>
      <c r="R7" s="9"/>
      <c r="S7" s="9"/>
    </row>
    <row r="8" spans="1:19" ht="63" x14ac:dyDescent="0.45">
      <c r="A8" s="32" t="s">
        <v>112</v>
      </c>
      <c r="C8" s="32" t="s">
        <v>113</v>
      </c>
      <c r="E8" s="32" t="s">
        <v>114</v>
      </c>
      <c r="G8" s="33" t="s">
        <v>115</v>
      </c>
      <c r="I8" s="36" t="s">
        <v>116</v>
      </c>
      <c r="K8" s="35" t="s">
        <v>117</v>
      </c>
      <c r="M8" s="35" t="s">
        <v>118</v>
      </c>
      <c r="O8" s="35" t="s">
        <v>119</v>
      </c>
      <c r="Q8" s="35" t="s">
        <v>117</v>
      </c>
      <c r="S8" s="33" t="s">
        <v>15</v>
      </c>
    </row>
    <row r="9" spans="1:19" ht="37.5" x14ac:dyDescent="0.45">
      <c r="A9" s="14" t="s">
        <v>120</v>
      </c>
      <c r="C9" s="16" t="s">
        <v>121</v>
      </c>
      <c r="E9" s="34" t="s">
        <v>122</v>
      </c>
      <c r="G9" s="16" t="s">
        <v>123</v>
      </c>
      <c r="I9" s="29" t="s">
        <v>124</v>
      </c>
      <c r="K9" s="29">
        <v>55728283654</v>
      </c>
      <c r="M9" s="29">
        <v>91240262310</v>
      </c>
      <c r="O9" s="29">
        <v>131560105337</v>
      </c>
      <c r="Q9" s="29">
        <v>15408440627</v>
      </c>
      <c r="S9" s="17">
        <v>5.5641656350334853E-3</v>
      </c>
    </row>
    <row r="10" spans="1:19" ht="18.75" x14ac:dyDescent="0.45">
      <c r="A10" s="14" t="s">
        <v>125</v>
      </c>
      <c r="C10" s="16" t="s">
        <v>126</v>
      </c>
      <c r="E10" s="34" t="s">
        <v>127</v>
      </c>
      <c r="G10" s="16" t="s">
        <v>128</v>
      </c>
      <c r="I10" s="29" t="s">
        <v>124</v>
      </c>
      <c r="K10" s="29">
        <v>122212769</v>
      </c>
      <c r="M10" s="29">
        <v>518931</v>
      </c>
      <c r="O10" s="29">
        <v>0</v>
      </c>
      <c r="Q10" s="29">
        <v>122731700</v>
      </c>
      <c r="S10" s="17">
        <v>4.4319832486656935E-5</v>
      </c>
    </row>
    <row r="11" spans="1:19" ht="18.75" x14ac:dyDescent="0.45">
      <c r="A11" s="14" t="s">
        <v>129</v>
      </c>
      <c r="C11" s="16" t="s">
        <v>130</v>
      </c>
      <c r="E11" s="34" t="s">
        <v>122</v>
      </c>
      <c r="G11" s="16" t="s">
        <v>131</v>
      </c>
      <c r="I11" s="29" t="s">
        <v>124</v>
      </c>
      <c r="K11" s="29">
        <v>1214338</v>
      </c>
      <c r="M11" s="29">
        <v>0</v>
      </c>
      <c r="O11" s="29">
        <v>55000</v>
      </c>
      <c r="Q11" s="29">
        <v>1159338</v>
      </c>
      <c r="S11" s="17">
        <v>4.1865032388059384E-7</v>
      </c>
    </row>
    <row r="12" spans="1:19" ht="18.75" x14ac:dyDescent="0.45">
      <c r="A12" s="14" t="s">
        <v>129</v>
      </c>
      <c r="C12" s="16" t="s">
        <v>132</v>
      </c>
      <c r="E12" s="34" t="s">
        <v>122</v>
      </c>
      <c r="G12" s="16" t="s">
        <v>133</v>
      </c>
      <c r="I12" s="29" t="s">
        <v>124</v>
      </c>
      <c r="K12" s="29">
        <v>1387397549</v>
      </c>
      <c r="M12" s="29">
        <v>0</v>
      </c>
      <c r="O12" s="29">
        <v>1380296000</v>
      </c>
      <c r="Q12" s="29">
        <v>7101549</v>
      </c>
      <c r="S12" s="17">
        <v>2.5644512548574334E-6</v>
      </c>
    </row>
    <row r="13" spans="1:19" ht="18.75" x14ac:dyDescent="0.45">
      <c r="A13" s="18" t="s">
        <v>86</v>
      </c>
      <c r="K13" s="30">
        <f>SUM(K9:$K$12)</f>
        <v>57239108310</v>
      </c>
      <c r="M13" s="30">
        <f>SUM(M9:$M$12)</f>
        <v>91240781241</v>
      </c>
      <c r="O13" s="30">
        <f>SUM(O9:$O$12)</f>
        <v>132940456337</v>
      </c>
      <c r="Q13" s="30">
        <f>SUM(Q9:$Q$12)</f>
        <v>15539433214</v>
      </c>
      <c r="S13" s="19">
        <f>SUM(S9:$S$12)</f>
        <v>5.6114685690988805E-3</v>
      </c>
    </row>
    <row r="14" spans="1:19" ht="18.75" x14ac:dyDescent="0.45">
      <c r="K14" s="31"/>
      <c r="M14" s="31"/>
      <c r="O14" s="31"/>
      <c r="Q14" s="31"/>
      <c r="S14" s="20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activeCell="O17" sqref="O17"/>
    </sheetView>
  </sheetViews>
  <sheetFormatPr defaultRowHeight="18" x14ac:dyDescent="0.45"/>
  <cols>
    <col min="1" max="1" width="17" style="6" customWidth="1"/>
    <col min="2" max="2" width="1.42578125" style="6" customWidth="1"/>
    <col min="3" max="3" width="11.42578125" style="6" customWidth="1"/>
    <col min="4" max="4" width="1.42578125" style="6" customWidth="1"/>
    <col min="5" max="5" width="7.140625" style="6" customWidth="1"/>
    <col min="6" max="6" width="1.42578125" style="6" customWidth="1"/>
    <col min="7" max="7" width="7.140625" style="6" customWidth="1"/>
    <col min="8" max="8" width="1.42578125" style="6" customWidth="1"/>
    <col min="9" max="9" width="11.42578125" style="6" customWidth="1"/>
    <col min="10" max="10" width="1.42578125" style="6" customWidth="1"/>
    <col min="11" max="11" width="11.42578125" style="6" customWidth="1"/>
    <col min="12" max="12" width="1.42578125" style="6" customWidth="1"/>
    <col min="13" max="13" width="17" style="6" customWidth="1"/>
    <col min="14" max="14" width="1.42578125" style="6" customWidth="1"/>
    <col min="15" max="15" width="17" style="6" customWidth="1"/>
    <col min="16" max="16" width="1.42578125" style="6" customWidth="1"/>
    <col min="17" max="17" width="11.42578125" style="6" customWidth="1"/>
    <col min="18" max="18" width="14.140625" style="6" customWidth="1"/>
    <col min="19" max="19" width="1.42578125" style="6" customWidth="1"/>
    <col min="20" max="20" width="11.42578125" style="6" customWidth="1"/>
    <col min="21" max="21" width="14.140625" style="6" customWidth="1"/>
    <col min="22" max="22" width="1.42578125" style="6" customWidth="1"/>
    <col min="23" max="23" width="11.42578125" style="6" customWidth="1"/>
    <col min="24" max="24" width="1.42578125" style="6" customWidth="1"/>
    <col min="25" max="25" width="17" style="6" customWidth="1"/>
    <col min="26" max="26" width="1.42578125" style="6" customWidth="1"/>
    <col min="27" max="27" width="17" style="6" customWidth="1"/>
    <col min="28" max="28" width="1.42578125" style="6" customWidth="1"/>
    <col min="29" max="29" width="8.5703125" style="6" customWidth="1"/>
    <col min="30" max="16384" width="9.140625" style="6"/>
  </cols>
  <sheetData>
    <row r="1" spans="1:2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5" spans="1:29" ht="21" x14ac:dyDescent="0.45">
      <c r="A5" s="7" t="s">
        <v>134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7" spans="1:29" ht="21" x14ac:dyDescent="0.45">
      <c r="K7" s="32" t="s">
        <v>5</v>
      </c>
      <c r="M7" s="8" t="s">
        <v>6</v>
      </c>
      <c r="N7" s="9"/>
      <c r="O7" s="9"/>
      <c r="P7" s="9"/>
      <c r="Q7" s="9"/>
      <c r="R7" s="9"/>
      <c r="S7" s="9"/>
      <c r="T7" s="9"/>
      <c r="U7" s="9"/>
      <c r="W7" s="8" t="s">
        <v>7</v>
      </c>
      <c r="X7" s="9"/>
      <c r="Y7" s="9"/>
      <c r="Z7" s="9"/>
      <c r="AA7" s="9"/>
      <c r="AB7" s="9"/>
      <c r="AC7" s="9"/>
    </row>
    <row r="8" spans="1:29" ht="18.75" x14ac:dyDescent="0.45">
      <c r="A8" s="10" t="s">
        <v>135</v>
      </c>
      <c r="C8" s="11" t="s">
        <v>99</v>
      </c>
      <c r="E8" s="11" t="s">
        <v>116</v>
      </c>
      <c r="G8" s="11" t="s">
        <v>136</v>
      </c>
      <c r="I8" s="11" t="s">
        <v>97</v>
      </c>
      <c r="K8" s="10" t="s">
        <v>9</v>
      </c>
      <c r="M8" s="10" t="s">
        <v>10</v>
      </c>
      <c r="O8" s="10" t="s">
        <v>11</v>
      </c>
      <c r="Q8" s="10" t="s">
        <v>12</v>
      </c>
      <c r="R8" s="5"/>
      <c r="T8" s="10" t="s">
        <v>13</v>
      </c>
      <c r="U8" s="5"/>
      <c r="W8" s="10" t="s">
        <v>9</v>
      </c>
      <c r="Y8" s="10" t="s">
        <v>10</v>
      </c>
      <c r="AA8" s="10" t="s">
        <v>11</v>
      </c>
      <c r="AC8" s="11" t="s">
        <v>15</v>
      </c>
    </row>
    <row r="9" spans="1:29" ht="18.75" x14ac:dyDescent="0.45">
      <c r="A9" s="12"/>
      <c r="C9" s="12"/>
      <c r="E9" s="12"/>
      <c r="G9" s="12"/>
      <c r="I9" s="12"/>
      <c r="K9" s="12"/>
      <c r="M9" s="12"/>
      <c r="O9" s="12"/>
      <c r="Q9" s="13" t="s">
        <v>9</v>
      </c>
      <c r="R9" s="13" t="s">
        <v>10</v>
      </c>
      <c r="T9" s="13" t="s">
        <v>9</v>
      </c>
      <c r="U9" s="13" t="s">
        <v>16</v>
      </c>
      <c r="W9" s="12"/>
      <c r="Y9" s="12"/>
      <c r="AA9" s="12"/>
      <c r="AC9" s="12"/>
    </row>
    <row r="10" spans="1:29" ht="18.75" x14ac:dyDescent="0.45">
      <c r="A10" s="18" t="s">
        <v>86</v>
      </c>
      <c r="K10" s="18">
        <f>SUM($K$9)</f>
        <v>0</v>
      </c>
      <c r="M10" s="18">
        <f>SUM($M$9)</f>
        <v>0</v>
      </c>
      <c r="O10" s="18">
        <f>SUM($O$9)</f>
        <v>0</v>
      </c>
      <c r="Q10" s="18">
        <f>SUM($Q$9)</f>
        <v>0</v>
      </c>
      <c r="R10" s="18">
        <f>SUM($R$9)</f>
        <v>0</v>
      </c>
      <c r="T10" s="18">
        <f>SUM($T$9)</f>
        <v>0</v>
      </c>
      <c r="U10" s="18">
        <f>SUM($U$9)</f>
        <v>0</v>
      </c>
      <c r="W10" s="18">
        <f>SUM($W$9)</f>
        <v>0</v>
      </c>
      <c r="Y10" s="18">
        <f>SUM($Y$9)</f>
        <v>0</v>
      </c>
      <c r="AA10" s="18">
        <f>SUM($AA$9)</f>
        <v>0</v>
      </c>
      <c r="AC10" s="19">
        <f>SUM($AC$9)</f>
        <v>0</v>
      </c>
    </row>
    <row r="11" spans="1:29" ht="18.75" x14ac:dyDescent="0.45">
      <c r="K11" s="20"/>
      <c r="M11" s="20"/>
      <c r="O11" s="20"/>
      <c r="Q11" s="20"/>
      <c r="R11" s="20"/>
      <c r="T11" s="20"/>
      <c r="U11" s="20"/>
      <c r="W11" s="20"/>
      <c r="Y11" s="20"/>
      <c r="AA11" s="20"/>
      <c r="AC11" s="20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G8" sqref="G8"/>
    </sheetView>
  </sheetViews>
  <sheetFormatPr defaultRowHeight="18" x14ac:dyDescent="0.45"/>
  <cols>
    <col min="1" max="1" width="49.7109375" style="6" customWidth="1"/>
    <col min="2" max="2" width="1.42578125" style="6" customWidth="1"/>
    <col min="3" max="3" width="11.42578125" style="6" customWidth="1"/>
    <col min="4" max="4" width="1.42578125" style="6" customWidth="1"/>
    <col min="5" max="5" width="21.28515625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1.42578125" style="6" customWidth="1"/>
    <col min="10" max="16384" width="9.140625" style="6"/>
  </cols>
  <sheetData>
    <row r="1" spans="1: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9" ht="20.100000000000001" customHeight="1" x14ac:dyDescent="0.45">
      <c r="A2" s="4" t="s">
        <v>137</v>
      </c>
      <c r="B2" s="5"/>
      <c r="C2" s="5"/>
      <c r="D2" s="5"/>
      <c r="E2" s="5"/>
      <c r="F2" s="5"/>
      <c r="G2" s="5"/>
      <c r="H2" s="5"/>
      <c r="I2" s="5"/>
    </row>
    <row r="3" spans="1: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</row>
    <row r="5" spans="1:9" ht="21" x14ac:dyDescent="0.45">
      <c r="A5" s="7" t="s">
        <v>138</v>
      </c>
      <c r="B5" s="5"/>
      <c r="C5" s="5"/>
      <c r="D5" s="5"/>
      <c r="E5" s="5"/>
      <c r="F5" s="5"/>
      <c r="G5" s="5"/>
      <c r="H5" s="5"/>
      <c r="I5" s="5"/>
    </row>
    <row r="7" spans="1:9" ht="42" x14ac:dyDescent="0.45">
      <c r="A7" s="32" t="s">
        <v>139</v>
      </c>
      <c r="C7" s="32" t="s">
        <v>140</v>
      </c>
      <c r="E7" s="32" t="s">
        <v>117</v>
      </c>
      <c r="G7" s="33" t="s">
        <v>141</v>
      </c>
      <c r="I7" s="33" t="s">
        <v>142</v>
      </c>
    </row>
    <row r="8" spans="1:9" ht="21" x14ac:dyDescent="0.45">
      <c r="A8" s="37" t="s">
        <v>143</v>
      </c>
      <c r="C8" s="16" t="s">
        <v>144</v>
      </c>
      <c r="E8" s="15">
        <v>-363010344471</v>
      </c>
      <c r="G8" s="48">
        <f>E8/-362976694216</f>
        <v>1.0000927063790492</v>
      </c>
      <c r="I8" s="17">
        <f>E8/2769227524426</f>
        <v>-0.13108722243624388</v>
      </c>
    </row>
    <row r="9" spans="1:9" ht="21" x14ac:dyDescent="0.45">
      <c r="A9" s="37" t="s">
        <v>145</v>
      </c>
      <c r="C9" s="16" t="s">
        <v>146</v>
      </c>
      <c r="E9" s="15">
        <v>0</v>
      </c>
      <c r="G9" s="17">
        <f>E9/-362976694216</f>
        <v>0</v>
      </c>
      <c r="I9" s="17">
        <f>E9/2769227524426</f>
        <v>0</v>
      </c>
    </row>
    <row r="10" spans="1:9" ht="21" x14ac:dyDescent="0.45">
      <c r="A10" s="37" t="s">
        <v>147</v>
      </c>
      <c r="C10" s="16" t="s">
        <v>148</v>
      </c>
      <c r="E10" s="15">
        <v>1517385</v>
      </c>
      <c r="G10" s="17">
        <f>E10/-362976694216</f>
        <v>-4.1803923617669929E-6</v>
      </c>
      <c r="I10" s="17">
        <f>E10/2769227524426</f>
        <v>5.4794522537996249E-7</v>
      </c>
    </row>
    <row r="11" spans="1:9" ht="21" x14ac:dyDescent="0.45">
      <c r="A11" s="37" t="s">
        <v>149</v>
      </c>
      <c r="C11" s="16" t="s">
        <v>150</v>
      </c>
      <c r="E11" s="15">
        <v>32132870</v>
      </c>
      <c r="G11" s="17">
        <f>E11/-362976694216</f>
        <v>-8.8525986687394275E-5</v>
      </c>
      <c r="I11" s="17">
        <f>E11/2769227524426</f>
        <v>1.1603549985175175E-5</v>
      </c>
    </row>
    <row r="12" spans="1:9" ht="21" x14ac:dyDescent="0.45">
      <c r="A12" s="32" t="s">
        <v>86</v>
      </c>
      <c r="E12" s="18">
        <f>SUM(E8:$E$11)</f>
        <v>-362976694216</v>
      </c>
      <c r="G12" s="19">
        <f>SUM(G8:$G$11)</f>
        <v>1</v>
      </c>
      <c r="I12" s="19">
        <f>SUM(I8:$I$11)</f>
        <v>-0.13107507094103332</v>
      </c>
    </row>
    <row r="13" spans="1:9" ht="18.75" x14ac:dyDescent="0.45">
      <c r="E13" s="20"/>
      <c r="G13" s="20"/>
      <c r="I13" s="20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26"/>
  <sheetViews>
    <sheetView rightToLeft="1" topLeftCell="A7" workbookViewId="0">
      <selection activeCell="I27" sqref="I27"/>
    </sheetView>
  </sheetViews>
  <sheetFormatPr defaultRowHeight="18" x14ac:dyDescent="0.45"/>
  <cols>
    <col min="1" max="1" width="17" style="6" customWidth="1"/>
    <col min="2" max="2" width="1.42578125" style="6" customWidth="1"/>
    <col min="3" max="3" width="11.42578125" style="6" customWidth="1"/>
    <col min="4" max="4" width="1.42578125" style="6" customWidth="1"/>
    <col min="5" max="5" width="12.7109375" style="23" customWidth="1"/>
    <col min="6" max="6" width="1.42578125" style="23" customWidth="1"/>
    <col min="7" max="7" width="11.42578125" style="23" customWidth="1"/>
    <col min="8" max="8" width="1.42578125" style="23" customWidth="1"/>
    <col min="9" max="9" width="18.42578125" style="23" customWidth="1"/>
    <col min="10" max="10" width="1.42578125" style="23" customWidth="1"/>
    <col min="11" max="11" width="15.140625" style="23" bestFit="1" customWidth="1"/>
    <col min="12" max="12" width="1.42578125" style="23" customWidth="1"/>
    <col min="13" max="13" width="18.42578125" style="23" customWidth="1"/>
    <col min="14" max="14" width="1.42578125" style="23" customWidth="1"/>
    <col min="15" max="15" width="18.42578125" style="23" customWidth="1"/>
    <col min="16" max="16" width="1.42578125" style="23" customWidth="1"/>
    <col min="17" max="17" width="15.140625" style="23" bestFit="1" customWidth="1"/>
    <col min="18" max="18" width="1.42578125" style="23" customWidth="1"/>
    <col min="19" max="19" width="18.42578125" style="23" customWidth="1"/>
    <col min="20" max="16384" width="9.140625" style="6"/>
  </cols>
  <sheetData>
    <row r="1" spans="1:1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0.100000000000001" customHeight="1" x14ac:dyDescent="0.45">
      <c r="A2" s="4" t="s">
        <v>137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5" spans="1:19" ht="21" x14ac:dyDescent="0.45">
      <c r="A5" s="7" t="s">
        <v>151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7" spans="1:19" ht="21" x14ac:dyDescent="0.45">
      <c r="C7" s="8" t="s">
        <v>152</v>
      </c>
      <c r="D7" s="9"/>
      <c r="E7" s="9"/>
      <c r="F7" s="9"/>
      <c r="G7" s="9"/>
      <c r="I7" s="21" t="s">
        <v>153</v>
      </c>
      <c r="J7" s="22"/>
      <c r="K7" s="22"/>
      <c r="L7" s="22"/>
      <c r="M7" s="22"/>
      <c r="O7" s="21" t="s">
        <v>7</v>
      </c>
      <c r="P7" s="22"/>
      <c r="Q7" s="22"/>
      <c r="R7" s="22"/>
      <c r="S7" s="22"/>
    </row>
    <row r="8" spans="1:19" ht="63" x14ac:dyDescent="0.45">
      <c r="A8" s="32" t="s">
        <v>88</v>
      </c>
      <c r="C8" s="33" t="s">
        <v>154</v>
      </c>
      <c r="E8" s="36" t="s">
        <v>155</v>
      </c>
      <c r="G8" s="36" t="s">
        <v>156</v>
      </c>
      <c r="I8" s="36" t="s">
        <v>157</v>
      </c>
      <c r="K8" s="36" t="s">
        <v>158</v>
      </c>
      <c r="M8" s="36" t="s">
        <v>159</v>
      </c>
      <c r="O8" s="36" t="s">
        <v>157</v>
      </c>
      <c r="Q8" s="36" t="s">
        <v>158</v>
      </c>
      <c r="S8" s="36" t="s">
        <v>159</v>
      </c>
    </row>
    <row r="9" spans="1:19" ht="37.5" x14ac:dyDescent="0.45">
      <c r="A9" s="34" t="s">
        <v>17</v>
      </c>
      <c r="C9" s="16" t="s">
        <v>160</v>
      </c>
      <c r="E9" s="29">
        <v>3450913</v>
      </c>
      <c r="G9" s="29">
        <v>1060</v>
      </c>
      <c r="I9" s="29">
        <v>3657967780</v>
      </c>
      <c r="K9" s="29">
        <v>-501565322</v>
      </c>
      <c r="M9" s="29">
        <v>3156402458</v>
      </c>
      <c r="O9" s="29">
        <v>3657967780</v>
      </c>
      <c r="Q9" s="29">
        <v>-501565322</v>
      </c>
      <c r="S9" s="29">
        <v>3156402458</v>
      </c>
    </row>
    <row r="10" spans="1:19" ht="18.75" x14ac:dyDescent="0.45">
      <c r="A10" s="34" t="s">
        <v>19</v>
      </c>
      <c r="C10" s="16" t="s">
        <v>5</v>
      </c>
      <c r="E10" s="29">
        <v>1298861</v>
      </c>
      <c r="G10" s="29">
        <v>2000</v>
      </c>
      <c r="I10" s="29">
        <v>2597722000</v>
      </c>
      <c r="K10" s="29">
        <v>-325298920</v>
      </c>
      <c r="M10" s="29">
        <v>2272423080</v>
      </c>
      <c r="O10" s="29">
        <v>2597722000</v>
      </c>
      <c r="Q10" s="29">
        <v>-325298920</v>
      </c>
      <c r="S10" s="29">
        <v>2272423080</v>
      </c>
    </row>
    <row r="11" spans="1:19" ht="18.75" x14ac:dyDescent="0.45">
      <c r="A11" s="34" t="s">
        <v>32</v>
      </c>
      <c r="C11" s="16" t="s">
        <v>161</v>
      </c>
      <c r="E11" s="29">
        <v>918293</v>
      </c>
      <c r="G11" s="29">
        <v>2950</v>
      </c>
      <c r="N11" s="29"/>
      <c r="O11" s="29">
        <v>2708964350</v>
      </c>
      <c r="Q11" s="29">
        <v>-336386095</v>
      </c>
      <c r="S11" s="29">
        <v>2372578255</v>
      </c>
    </row>
    <row r="12" spans="1:19" ht="18.75" x14ac:dyDescent="0.45">
      <c r="A12" s="34" t="s">
        <v>33</v>
      </c>
      <c r="C12" s="16" t="s">
        <v>162</v>
      </c>
      <c r="E12" s="29">
        <v>906145</v>
      </c>
      <c r="G12" s="29">
        <v>2920</v>
      </c>
      <c r="N12" s="29"/>
      <c r="O12" s="29">
        <v>2645943400</v>
      </c>
      <c r="Q12" s="29">
        <v>-306102477</v>
      </c>
      <c r="S12" s="29">
        <v>2339840923</v>
      </c>
    </row>
    <row r="13" spans="1:19" ht="18.75" x14ac:dyDescent="0.45">
      <c r="A13" s="34" t="s">
        <v>34</v>
      </c>
      <c r="C13" s="16" t="s">
        <v>163</v>
      </c>
      <c r="E13" s="29">
        <v>1408297</v>
      </c>
      <c r="G13" s="29">
        <v>3500</v>
      </c>
      <c r="I13" s="29">
        <v>4929039500</v>
      </c>
      <c r="K13" s="29">
        <v>-635246141</v>
      </c>
      <c r="M13" s="29">
        <v>4293793359</v>
      </c>
      <c r="O13" s="29">
        <v>4929039500</v>
      </c>
      <c r="Q13" s="29">
        <v>-635246141</v>
      </c>
      <c r="S13" s="29">
        <v>4293793359</v>
      </c>
    </row>
    <row r="14" spans="1:19" ht="37.5" x14ac:dyDescent="0.45">
      <c r="A14" s="34" t="s">
        <v>37</v>
      </c>
      <c r="C14" s="16" t="s">
        <v>164</v>
      </c>
      <c r="E14" s="29">
        <v>3140000</v>
      </c>
      <c r="G14" s="29">
        <v>500</v>
      </c>
      <c r="I14" s="29">
        <v>1570000000</v>
      </c>
      <c r="K14" s="29">
        <v>-218466981</v>
      </c>
      <c r="M14" s="29">
        <v>1351533019</v>
      </c>
      <c r="O14" s="29">
        <v>1570000000</v>
      </c>
      <c r="Q14" s="29">
        <v>-218466981</v>
      </c>
      <c r="S14" s="29">
        <v>1351533019</v>
      </c>
    </row>
    <row r="15" spans="1:19" ht="18.75" x14ac:dyDescent="0.45">
      <c r="A15" s="34" t="s">
        <v>39</v>
      </c>
      <c r="C15" s="16" t="s">
        <v>165</v>
      </c>
      <c r="E15" s="29">
        <v>2370263</v>
      </c>
      <c r="G15" s="29">
        <v>590</v>
      </c>
      <c r="I15" s="29">
        <v>1398455170</v>
      </c>
      <c r="K15" s="29">
        <v>-174387695</v>
      </c>
      <c r="M15" s="29">
        <v>1224067475</v>
      </c>
      <c r="O15" s="29">
        <v>1398455170</v>
      </c>
      <c r="Q15" s="29">
        <v>-174387695</v>
      </c>
      <c r="S15" s="29">
        <v>1224067475</v>
      </c>
    </row>
    <row r="16" spans="1:19" ht="18.75" x14ac:dyDescent="0.45">
      <c r="A16" s="34" t="s">
        <v>43</v>
      </c>
      <c r="C16" s="16" t="s">
        <v>166</v>
      </c>
      <c r="E16" s="29">
        <v>5109828</v>
      </c>
      <c r="G16" s="29">
        <v>3000</v>
      </c>
      <c r="N16" s="29"/>
      <c r="O16" s="29">
        <v>15329484000</v>
      </c>
      <c r="Q16" s="29">
        <v>0</v>
      </c>
      <c r="S16" s="29">
        <v>15329484000</v>
      </c>
    </row>
    <row r="17" spans="1:19" ht="18.75" x14ac:dyDescent="0.45">
      <c r="A17" s="34" t="s">
        <v>44</v>
      </c>
      <c r="C17" s="16" t="s">
        <v>167</v>
      </c>
      <c r="E17" s="29">
        <v>4563157</v>
      </c>
      <c r="G17" s="29">
        <v>4070</v>
      </c>
      <c r="I17" s="29">
        <v>18572048990</v>
      </c>
      <c r="K17" s="29">
        <v>-2451245467</v>
      </c>
      <c r="M17" s="29">
        <v>16120803523</v>
      </c>
      <c r="O17" s="29">
        <v>18572048990</v>
      </c>
      <c r="Q17" s="29">
        <v>-2451245467</v>
      </c>
      <c r="S17" s="29">
        <v>16120803523</v>
      </c>
    </row>
    <row r="18" spans="1:19" ht="18.75" x14ac:dyDescent="0.45">
      <c r="A18" s="34" t="s">
        <v>47</v>
      </c>
      <c r="C18" s="16" t="s">
        <v>165</v>
      </c>
      <c r="E18" s="29">
        <v>132164</v>
      </c>
      <c r="G18" s="29">
        <v>10800</v>
      </c>
      <c r="I18" s="29">
        <v>1427371200</v>
      </c>
      <c r="K18" s="29">
        <v>-177993531</v>
      </c>
      <c r="M18" s="29">
        <v>1249377669</v>
      </c>
      <c r="O18" s="29">
        <v>1427371200</v>
      </c>
      <c r="Q18" s="29">
        <v>-177993531</v>
      </c>
      <c r="S18" s="29">
        <v>1249377669</v>
      </c>
    </row>
    <row r="19" spans="1:19" ht="18.75" x14ac:dyDescent="0.45">
      <c r="A19" s="34" t="s">
        <v>49</v>
      </c>
      <c r="C19" s="16" t="s">
        <v>168</v>
      </c>
      <c r="E19" s="29">
        <v>465796</v>
      </c>
      <c r="G19" s="29">
        <v>7500</v>
      </c>
      <c r="N19" s="29"/>
      <c r="O19" s="29">
        <v>3493470000</v>
      </c>
      <c r="Q19" s="29">
        <v>-428285986</v>
      </c>
      <c r="S19" s="29">
        <v>3065184014</v>
      </c>
    </row>
    <row r="20" spans="1:19" ht="18.75" x14ac:dyDescent="0.45">
      <c r="A20" s="34" t="s">
        <v>55</v>
      </c>
      <c r="C20" s="16" t="s">
        <v>164</v>
      </c>
      <c r="E20" s="29">
        <v>6632373</v>
      </c>
      <c r="G20" s="29">
        <v>300</v>
      </c>
      <c r="I20" s="29">
        <v>1989711900</v>
      </c>
      <c r="K20" s="29">
        <v>-276870288</v>
      </c>
      <c r="M20" s="29">
        <v>1712841612</v>
      </c>
      <c r="O20" s="29">
        <v>1989711900</v>
      </c>
      <c r="Q20" s="29">
        <v>-276870288</v>
      </c>
      <c r="S20" s="29">
        <v>1712841612</v>
      </c>
    </row>
    <row r="21" spans="1:19" ht="18.75" x14ac:dyDescent="0.45">
      <c r="A21" s="34" t="s">
        <v>67</v>
      </c>
      <c r="C21" s="16" t="s">
        <v>169</v>
      </c>
      <c r="E21" s="29">
        <v>435742</v>
      </c>
      <c r="G21" s="29">
        <v>6000</v>
      </c>
      <c r="N21" s="29"/>
      <c r="O21" s="29">
        <v>2614452000</v>
      </c>
      <c r="Q21" s="29">
        <v>-321899495</v>
      </c>
      <c r="S21" s="29">
        <v>2292552505</v>
      </c>
    </row>
    <row r="22" spans="1:19" ht="37.5" x14ac:dyDescent="0.45">
      <c r="A22" s="34" t="s">
        <v>69</v>
      </c>
      <c r="C22" s="16" t="s">
        <v>170</v>
      </c>
      <c r="E22" s="29">
        <v>145</v>
      </c>
      <c r="G22" s="29">
        <v>1350</v>
      </c>
      <c r="I22" s="29">
        <v>195750</v>
      </c>
      <c r="K22" s="29">
        <v>-25431</v>
      </c>
      <c r="M22" s="29">
        <v>170319</v>
      </c>
      <c r="O22" s="29">
        <v>195750</v>
      </c>
      <c r="Q22" s="29">
        <v>-25431</v>
      </c>
      <c r="S22" s="29">
        <v>170319</v>
      </c>
    </row>
    <row r="23" spans="1:19" ht="18.75" x14ac:dyDescent="0.45">
      <c r="A23" s="34" t="s">
        <v>77</v>
      </c>
      <c r="C23" s="16" t="s">
        <v>171</v>
      </c>
      <c r="E23" s="29">
        <v>1897609</v>
      </c>
      <c r="G23" s="29">
        <v>1900</v>
      </c>
      <c r="I23" s="29">
        <v>3605457100</v>
      </c>
      <c r="K23" s="29">
        <v>-499871633</v>
      </c>
      <c r="M23" s="29">
        <v>3105585467</v>
      </c>
      <c r="O23" s="29">
        <v>3605457100</v>
      </c>
      <c r="Q23" s="29">
        <v>-499871633</v>
      </c>
      <c r="S23" s="29">
        <v>3105585467</v>
      </c>
    </row>
    <row r="24" spans="1:19" ht="18.75" x14ac:dyDescent="0.45">
      <c r="A24" s="34" t="s">
        <v>81</v>
      </c>
      <c r="C24" s="16" t="s">
        <v>167</v>
      </c>
      <c r="E24" s="29">
        <v>9469137</v>
      </c>
      <c r="G24" s="29">
        <v>530</v>
      </c>
      <c r="I24" s="29">
        <v>5018642610</v>
      </c>
      <c r="K24" s="29">
        <v>-662389215</v>
      </c>
      <c r="M24" s="29">
        <v>4356253395</v>
      </c>
      <c r="O24" s="29">
        <v>5018642610</v>
      </c>
      <c r="Q24" s="29">
        <v>-662389215</v>
      </c>
      <c r="S24" s="29">
        <v>4356253395</v>
      </c>
    </row>
    <row r="25" spans="1:19" ht="18.75" x14ac:dyDescent="0.45">
      <c r="A25" s="18" t="s">
        <v>86</v>
      </c>
      <c r="I25" s="30">
        <f>SUM(I9:$I$24)</f>
        <v>44766612000</v>
      </c>
      <c r="K25" s="30">
        <f>SUM(K9:$K$24)</f>
        <v>-5923360624</v>
      </c>
      <c r="M25" s="30">
        <f>SUM(M9:$M$24)</f>
        <v>38843251376</v>
      </c>
      <c r="O25" s="30">
        <f>SUM(O9:$O$24)</f>
        <v>71558925750</v>
      </c>
      <c r="Q25" s="30">
        <f>SUM(Q9:$Q$24)</f>
        <v>-7316034677</v>
      </c>
      <c r="S25" s="30">
        <f>SUM(S9:$S$24)</f>
        <v>64242891073</v>
      </c>
    </row>
    <row r="26" spans="1:19" ht="18.75" x14ac:dyDescent="0.45">
      <c r="I26" s="31"/>
      <c r="K26" s="31"/>
      <c r="M26" s="31"/>
      <c r="O26" s="31"/>
      <c r="Q26" s="31"/>
      <c r="S26" s="31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Pouria Yasini</cp:lastModifiedBy>
  <dcterms:created xsi:type="dcterms:W3CDTF">2024-06-26T05:39:30Z</dcterms:created>
  <dcterms:modified xsi:type="dcterms:W3CDTF">2024-06-26T05:45:35Z</dcterms:modified>
</cp:coreProperties>
</file>