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.ghasemi\Desktop\"/>
    </mc:Choice>
  </mc:AlternateContent>
  <xr:revisionPtr revIDLastSave="0" documentId="13_ncr:1_{02770C03-C647-4F67-811C-73B4227158F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</workbook>
</file>

<file path=xl/calcChain.xml><?xml version="1.0" encoding="utf-8"?>
<calcChain xmlns="http://schemas.openxmlformats.org/spreadsheetml/2006/main">
  <c r="E10" i="16" l="1"/>
  <c r="C10" i="16"/>
  <c r="I10" i="15"/>
  <c r="E10" i="15"/>
  <c r="K9" i="15"/>
  <c r="K10" i="15" s="1"/>
  <c r="G9" i="15"/>
  <c r="G10" i="15" s="1"/>
  <c r="Q9" i="14"/>
  <c r="O9" i="14"/>
  <c r="M9" i="14"/>
  <c r="K9" i="14"/>
  <c r="I9" i="14"/>
  <c r="G9" i="14"/>
  <c r="E9" i="14"/>
  <c r="C9" i="14"/>
  <c r="U79" i="13"/>
  <c r="S79" i="13"/>
  <c r="Q79" i="13"/>
  <c r="O79" i="13"/>
  <c r="M79" i="13"/>
  <c r="K79" i="13"/>
  <c r="I79" i="13"/>
  <c r="G79" i="13"/>
  <c r="E79" i="13"/>
  <c r="C79" i="13"/>
  <c r="Q82" i="12"/>
  <c r="O82" i="12"/>
  <c r="M82" i="12"/>
  <c r="K82" i="12"/>
  <c r="I82" i="12"/>
  <c r="G82" i="12"/>
  <c r="E82" i="12"/>
  <c r="C82" i="12"/>
  <c r="Q15" i="11"/>
  <c r="O15" i="11"/>
  <c r="M15" i="11"/>
  <c r="K15" i="11"/>
  <c r="I15" i="11"/>
  <c r="G15" i="11"/>
  <c r="E15" i="11"/>
  <c r="C15" i="11"/>
  <c r="S10" i="10"/>
  <c r="Q10" i="10"/>
  <c r="O10" i="10"/>
  <c r="M10" i="10"/>
  <c r="K10" i="10"/>
  <c r="I10" i="10"/>
  <c r="S63" i="9"/>
  <c r="Q63" i="9"/>
  <c r="O63" i="9"/>
  <c r="M63" i="9"/>
  <c r="K63" i="9"/>
  <c r="I63" i="9"/>
  <c r="E12" i="8"/>
  <c r="I11" i="8"/>
  <c r="G11" i="8"/>
  <c r="I10" i="8"/>
  <c r="G10" i="8"/>
  <c r="G12" i="8" s="1"/>
  <c r="I9" i="8"/>
  <c r="G9" i="8"/>
  <c r="I8" i="8"/>
  <c r="I12" i="8" s="1"/>
  <c r="G8" i="8"/>
  <c r="AC10" i="7"/>
  <c r="AA10" i="7"/>
  <c r="Y10" i="7"/>
  <c r="W10" i="7"/>
  <c r="U10" i="7"/>
  <c r="T10" i="7"/>
  <c r="R10" i="7"/>
  <c r="Q10" i="7"/>
  <c r="O10" i="7"/>
  <c r="M10" i="7"/>
  <c r="K10" i="7"/>
  <c r="S13" i="6"/>
  <c r="Q13" i="6"/>
  <c r="O13" i="6"/>
  <c r="M13" i="6"/>
  <c r="K13" i="6"/>
  <c r="K10" i="5"/>
  <c r="AI10" i="4"/>
  <c r="AG10" i="4"/>
  <c r="AE10" i="4"/>
  <c r="AC10" i="4"/>
  <c r="AA10" i="4"/>
  <c r="Y10" i="4"/>
  <c r="X10" i="4"/>
  <c r="V10" i="4"/>
  <c r="U10" i="4"/>
  <c r="S10" i="4"/>
  <c r="Q10" i="4"/>
  <c r="O10" i="4"/>
  <c r="Q9" i="3"/>
  <c r="M9" i="3"/>
  <c r="K9" i="3"/>
  <c r="I9" i="3"/>
  <c r="E9" i="3"/>
  <c r="C9" i="3"/>
  <c r="W84" i="2"/>
  <c r="U84" i="2"/>
  <c r="S84" i="2"/>
  <c r="Q84" i="2"/>
  <c r="O84" i="2"/>
  <c r="M84" i="2"/>
  <c r="L84" i="2"/>
  <c r="J84" i="2"/>
  <c r="I84" i="2"/>
  <c r="G84" i="2"/>
  <c r="E84" i="2"/>
  <c r="C84" i="2"/>
</calcChain>
</file>

<file path=xl/sharedStrings.xml><?xml version="1.0" encoding="utf-8"?>
<sst xmlns="http://schemas.openxmlformats.org/spreadsheetml/2006/main" count="633" uniqueCount="234">
  <si>
    <t>‫صندوق سرمايه ‌گذاري مشترك بورسيران</t>
  </si>
  <si>
    <t>‫صورت وضعیت پورتفوی</t>
  </si>
  <si>
    <t>‫برای ماه منتهی به 1403/05/31</t>
  </si>
  <si>
    <t>‫1- سرمایه گذاری ها</t>
  </si>
  <si>
    <t>‫1-1- سرمایه گذاری در سهام و حق تقدم سهام</t>
  </si>
  <si>
    <t>‫1403/04/31</t>
  </si>
  <si>
    <t>‫تغییرات طی دوره</t>
  </si>
  <si>
    <t>‫1403/05/31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</si>
  <si>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</si>
  <si>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</si>
  <si>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</si>
  <si>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</si>
  <si>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</si>
  <si>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</si>
  <si>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</si>
  <si>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</si>
  <si>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</si>
  <si>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‫آلومينيوم ايران</t>
  </si>
  <si>
    <t>‫آهن و فولاد غدير ايرانيان</t>
  </si>
  <si>
    <t>‫آهن و فولاد غدير ايرانيان (تقدم)</t>
  </si>
  <si>
    <t>‫اقتصاد نوين</t>
  </si>
  <si>
    <t>‫املاح ايران</t>
  </si>
  <si>
    <t>‫انتقال داده هاي آسياتك</t>
  </si>
  <si>
    <t>‫ايران تاير</t>
  </si>
  <si>
    <t>‫ايران خودرو</t>
  </si>
  <si>
    <t>‫ايران خودرو ديزل</t>
  </si>
  <si>
    <t>‫باما</t>
  </si>
  <si>
    <t>‫بانك خاورميانه</t>
  </si>
  <si>
    <t>‫بانك ملت</t>
  </si>
  <si>
    <t>‫بهار رز عاليس چناران</t>
  </si>
  <si>
    <t>‫بين المللي توسعه ص. معادن غدير</t>
  </si>
  <si>
    <t>‫بیمه کوثر</t>
  </si>
  <si>
    <t>‫توسعه سامانه ي نرم افزاري نگين</t>
  </si>
  <si>
    <t>‫حمل و نقل بین المللی خلیج فارس</t>
  </si>
  <si>
    <t>‫داروئي داروپخش</t>
  </si>
  <si>
    <t>‫داروسازي دانا</t>
  </si>
  <si>
    <t>‫داروسازي فارابي</t>
  </si>
  <si>
    <t>‫دارويي‌ رازك‌</t>
  </si>
  <si>
    <t>‫زامياد</t>
  </si>
  <si>
    <t>‫س. الماس حكمت ايرانيان</t>
  </si>
  <si>
    <t>‫سايپا</t>
  </si>
  <si>
    <t>‫سبحان_دارو</t>
  </si>
  <si>
    <t>‫سرمايه سبحان</t>
  </si>
  <si>
    <t>‫سرمايه گذاري البرز</t>
  </si>
  <si>
    <t>‫سرمايه گذاري سپه</t>
  </si>
  <si>
    <t>‫سرمايه گذاري غدير</t>
  </si>
  <si>
    <t>‫سيمان آبيك</t>
  </si>
  <si>
    <t>‫سيمان اردستان</t>
  </si>
  <si>
    <t>‫سيمان سپاهان</t>
  </si>
  <si>
    <t>‫سيمان فارس</t>
  </si>
  <si>
    <t>‫سيمان فارس و خوزستان</t>
  </si>
  <si>
    <t>‫سيمان هگمتان</t>
  </si>
  <si>
    <t>‫ص. معدني كيمياي زنجان گستران</t>
  </si>
  <si>
    <t>‫صنايع شيميايي كيمياگران امروز</t>
  </si>
  <si>
    <t>‫صنايع ماديران</t>
  </si>
  <si>
    <t>‫صنايع ماديران (تقدم)</t>
  </si>
  <si>
    <t>‫صنعتي بارز</t>
  </si>
  <si>
    <t>‫غلتك سازان سپاهان</t>
  </si>
  <si>
    <t>‫فولاد آلياژي ايران</t>
  </si>
  <si>
    <t>‫فولاد آلياژي ايران (تقدم)</t>
  </si>
  <si>
    <t>‫فولاد كاوه</t>
  </si>
  <si>
    <t>‫فولاد مباركه</t>
  </si>
  <si>
    <t>‫فولاد هرمزگان</t>
  </si>
  <si>
    <t>‫قند اصفهان</t>
  </si>
  <si>
    <t>‫قند قزوين</t>
  </si>
  <si>
    <t>‫قند مرودشت</t>
  </si>
  <si>
    <t>‫كربن</t>
  </si>
  <si>
    <t>‫كوير تاير</t>
  </si>
  <si>
    <t>‫معادن روي</t>
  </si>
  <si>
    <t>‫ملي مس</t>
  </si>
  <si>
    <t>‫مواداوليه داروپخش</t>
  </si>
  <si>
    <t>‫مپنا</t>
  </si>
  <si>
    <t>‫نشاسته و گلوكز آردينه</t>
  </si>
  <si>
    <t>‫نفت اصفهان</t>
  </si>
  <si>
    <t>‫نفت بندر عباس</t>
  </si>
  <si>
    <t>‫نفت تهران</t>
  </si>
  <si>
    <t>‫نفت سپاهان</t>
  </si>
  <si>
    <t>‫نورايستا پلاستيك</t>
  </si>
  <si>
    <t>‫پارس توشه</t>
  </si>
  <si>
    <t>‫پارس دارو</t>
  </si>
  <si>
    <t>‫پارس فولاد سبزوار</t>
  </si>
  <si>
    <t>‫پتروشيمي تندگويان</t>
  </si>
  <si>
    <t>‫پتروشيمي نوري</t>
  </si>
  <si>
    <t>‫پتروشيمی پردیس</t>
  </si>
  <si>
    <t>‫پتروشیمی تامین</t>
  </si>
  <si>
    <t>‫پخش البرز</t>
  </si>
  <si>
    <t>‫پويا زركان آق دره</t>
  </si>
  <si>
    <t>‫گ.س.وت.ص.پتروشيمي خليج فارس</t>
  </si>
  <si>
    <t>‫گروه توسعه مالي مهر آيندگان - (نماد قدیمی حذف شده)</t>
  </si>
  <si>
    <t>‫گروه توسعه ملي ايران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</si>
  <si>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</si>
  <si>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</si>
  <si>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</si>
  <si>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</si>
  <si>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</si>
  <si>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</si>
  <si>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</si>
  <si>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</si>
  <si>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</si>
  <si>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</si>
  <si>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</si>
  <si>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</si>
  <si>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</si>
  <si>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</si>
  <si>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</si>
  <si>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</si>
  <si>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</si>
  <si>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</si>
  <si>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</si>
  <si>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</si>
  <si>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</si>
  <si>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</si>
  <si>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</si>
  <si>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</si>
  <si>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</si>
  <si>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</si>
  <si>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</si>
  <si>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</si>
  <si>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</si>
  <si>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</si>
  <si>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</si>
  <si>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</si>
  <si>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</si>
  <si>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</si>
  <si>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خاورميانه</t>
  </si>
  <si>
    <t>‫1007/11/040/707073255</t>
  </si>
  <si>
    <t>‫جاري</t>
  </si>
  <si>
    <t>‫1398/11/23</t>
  </si>
  <si>
    <t>‫0</t>
  </si>
  <si>
    <t>‫سپرده بانکی نزد بانک شهر</t>
  </si>
  <si>
    <t>‫7001000291863</t>
  </si>
  <si>
    <t>‫کوتاه مدت</t>
  </si>
  <si>
    <t>‫1400/01/23</t>
  </si>
  <si>
    <t>‫سپرده بانکی نزد بانک ملت</t>
  </si>
  <si>
    <t>‫94/15585306</t>
  </si>
  <si>
    <t>‫1388/04/09</t>
  </si>
  <si>
    <t>‫9511009755</t>
  </si>
  <si>
    <t>‫1400/12/09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</si>
  <si>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</si>
  <si>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</si>
  <si>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</si>
  <si>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</si>
  <si>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</si>
  <si>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</si>
  <si>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</si>
  <si>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</si>
  <si>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</si>
  <si>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</si>
  <si>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</si>
  <si>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</si>
  <si>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</si>
  <si>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</si>
  <si>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</si>
  <si>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</si>
  <si>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</si>
  <si>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</si>
  <si>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</si>
  <si>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</si>
  <si>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</si>
  <si>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</si>
  <si>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</si>
  <si>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</si>
  <si>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</si>
  <si>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</si>
  <si>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‫1403/03/23</t>
  </si>
  <si>
    <t>‫1403/04/13</t>
  </si>
  <si>
    <t>‫1403/02/31</t>
  </si>
  <si>
    <t>‫1403/04/18</t>
  </si>
  <si>
    <t>‫1403/04/16</t>
  </si>
  <si>
    <t>‫1403/04/28</t>
  </si>
  <si>
    <t>‫1403/04/20</t>
  </si>
  <si>
    <t>‫1403/03/30</t>
  </si>
  <si>
    <t>‫1403/04/27</t>
  </si>
  <si>
    <t>‫1403/02/29</t>
  </si>
  <si>
    <t>‫1403/02/13</t>
  </si>
  <si>
    <t>‫1403/03/07</t>
  </si>
  <si>
    <t>‫1403/05/10</t>
  </si>
  <si>
    <t>‫1403/04/23</t>
  </si>
  <si>
    <t>‫1403/03/27</t>
  </si>
  <si>
    <t>‫1403/02/30</t>
  </si>
  <si>
    <t>‫1403/04/06</t>
  </si>
  <si>
    <t>‫1403/01/28</t>
  </si>
  <si>
    <t>‫1403/03/13</t>
  </si>
  <si>
    <t>‫1403/02/26</t>
  </si>
  <si>
    <t>‫1403/04/17</t>
  </si>
  <si>
    <t>‫1403/05/11</t>
  </si>
  <si>
    <t>‫1403/04/19</t>
  </si>
  <si>
    <t>‫1403/04/21</t>
  </si>
  <si>
    <t>‫1403/03/31</t>
  </si>
  <si>
    <t>‫1403/04/30</t>
  </si>
  <si>
    <t>‫1403/04/24</t>
  </si>
  <si>
    <t>‫1403/04/11</t>
  </si>
  <si>
    <t>‫1403/05/24</t>
  </si>
  <si>
    <t>‫1403/02/27</t>
  </si>
  <si>
    <t>‫1403/05/16</t>
  </si>
  <si>
    <t>‫1403/03/09</t>
  </si>
  <si>
    <t>‫1403/03/26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</si>
  <si>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</si>
  <si>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</si>
  <si>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</si>
  <si>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</si>
  <si>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مدت-7001000291863-شهر</t>
  </si>
  <si>
    <t>‫1403/05/01</t>
  </si>
  <si>
    <t>‫-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</si>
  <si>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</si>
  <si>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</si>
  <si>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</si>
  <si>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</si>
  <si>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</si>
  <si>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</si>
  <si>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</si>
  <si>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</si>
  <si>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</si>
  <si>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</si>
  <si>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</si>
  <si>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</si>
  <si>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‫بيمه كوثر</t>
  </si>
  <si>
    <t>‫حمل و نقل بين المللي خليج فارس</t>
  </si>
  <si>
    <t>‫دارو رازك</t>
  </si>
  <si>
    <t>‫صنايع ماشين هاي اداري ايران</t>
  </si>
  <si>
    <t>‫پتروشيمي تامين</t>
  </si>
  <si>
    <t>‫پتروشيمي پرديس</t>
  </si>
  <si>
    <t>‫گروه پتروشيمي س.ايرانيان</t>
  </si>
  <si>
    <t>‫مخابرات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</si>
  <si>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</si>
  <si>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</si>
  <si>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</si>
  <si>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</si>
  <si>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</si>
  <si>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</si>
  <si>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</si>
  <si>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شهر</t>
  </si>
  <si>
    <t>‫4-2- سایر درآمدها:</t>
  </si>
  <si>
    <t>‫واحدهاي سرمايه گذاري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</si>
</sst>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2"/>
      <name val="B Nazanin"/>
      <charset val="178"/>
    </font>
    <font>
      <b/>
      <u/>
      <sz val="18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sz val="11"/>
      <color indexed="8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0" fontId="5" fillId="0" borderId="0" xfId="0" applyFont="1"/>
    <xf numFmtId="37" fontId="4" fillId="0" borderId="1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 wrapText="1"/>
    </xf>
    <xf numFmtId="37" fontId="1" fillId="0" borderId="1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right" vertical="center" wrapText="1"/>
    </xf>
    <xf numFmtId="37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7" fontId="1" fillId="0" borderId="3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37" fontId="1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5" fillId="0" borderId="0" xfId="0" applyFont="1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37" fontId="4" fillId="0" borderId="1" xfId="0" applyNumberFormat="1" applyFont="1" applyBorder="1" applyAlignment="1">
      <alignment horizontal="center" vertical="center"/>
    </xf>
    <xf numFmtId="0" fontId="5" fillId="2" borderId="2" xfId="0" applyFont="1" applyFill="1" applyBorder="1"/>
    <xf numFmtId="0" fontId="1" fillId="0" borderId="0" xfId="0" applyFont="1" applyAlignment="1">
      <alignment horizontal="center" vertical="center"/>
    </xf>
    <xf numFmtId="37" fontId="1" fillId="0" borderId="1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 wrapText="1"/>
    </xf>
    <xf numFmtId="37" fontId="1" fillId="0" borderId="5" xfId="0" applyNumberFormat="1" applyFont="1" applyBorder="1" applyAlignment="1">
      <alignment horizontal="center" vertical="center"/>
    </xf>
    <xf numFmtId="0" fontId="5" fillId="2" borderId="6" xfId="0" applyFont="1" applyFill="1" applyBorder="1"/>
    <xf numFmtId="0" fontId="5" fillId="2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37475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8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abSelected="1" workbookViewId="0">
      <selection activeCell="M16" sqref="M16"/>
    </sheetView>
  </sheetViews>
  <sheetFormatPr defaultRowHeight="18" x14ac:dyDescent="0.45"/>
  <cols>
    <col min="1" max="16384" width="9.140625" style="3"/>
  </cols>
  <sheetData>
    <row r="22" spans="1:10" ht="39.950000000000003" customHeight="1" x14ac:dyDescent="0.45">
      <c r="A22" s="15" t="s">
        <v>0</v>
      </c>
      <c r="B22" s="16"/>
      <c r="C22" s="16"/>
      <c r="D22" s="16"/>
      <c r="E22" s="16"/>
      <c r="F22" s="16"/>
      <c r="G22" s="16"/>
      <c r="H22" s="16"/>
      <c r="I22" s="16"/>
      <c r="J22" s="16"/>
    </row>
    <row r="23" spans="1:10" ht="39.950000000000003" customHeight="1" x14ac:dyDescent="0.45">
      <c r="A23" s="15" t="s">
        <v>1</v>
      </c>
      <c r="B23" s="16"/>
      <c r="C23" s="16"/>
      <c r="D23" s="16"/>
      <c r="E23" s="16"/>
      <c r="F23" s="16"/>
      <c r="G23" s="16"/>
      <c r="H23" s="16"/>
      <c r="I23" s="16"/>
      <c r="J23" s="16"/>
    </row>
    <row r="24" spans="1:10" ht="39.950000000000003" customHeight="1" x14ac:dyDescent="0.45">
      <c r="A24" s="15" t="s">
        <v>2</v>
      </c>
      <c r="B24" s="16"/>
      <c r="C24" s="16"/>
      <c r="D24" s="16"/>
      <c r="E24" s="16"/>
      <c r="F24" s="16"/>
      <c r="G24" s="16"/>
      <c r="H24" s="16"/>
      <c r="I24" s="16"/>
      <c r="J24" s="16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1"/>
  <sheetViews>
    <sheetView rightToLeft="1" workbookViewId="0">
      <selection sqref="A1:XFD1048576"/>
    </sheetView>
  </sheetViews>
  <sheetFormatPr defaultRowHeight="18" x14ac:dyDescent="0.45"/>
  <cols>
    <col min="1" max="1" width="21.28515625" style="3" customWidth="1"/>
    <col min="2" max="2" width="1.42578125" style="3" customWidth="1"/>
    <col min="3" max="3" width="11.42578125" style="3" customWidth="1"/>
    <col min="4" max="4" width="1.42578125" style="3" customWidth="1"/>
    <col min="5" max="5" width="11.42578125" style="3" customWidth="1"/>
    <col min="6" max="6" width="1.42578125" style="3" customWidth="1"/>
    <col min="7" max="7" width="11.42578125" style="3" customWidth="1"/>
    <col min="8" max="8" width="1.42578125" style="3" customWidth="1"/>
    <col min="9" max="9" width="18.42578125" style="3" customWidth="1"/>
    <col min="10" max="10" width="1.42578125" style="3" customWidth="1"/>
    <col min="11" max="11" width="14.140625" style="3" customWidth="1"/>
    <col min="12" max="12" width="1.42578125" style="3" customWidth="1"/>
    <col min="13" max="13" width="18.42578125" style="3" customWidth="1"/>
    <col min="14" max="14" width="1.42578125" style="3" customWidth="1"/>
    <col min="15" max="15" width="18.42578125" style="3" customWidth="1"/>
    <col min="16" max="16" width="1.42578125" style="3" customWidth="1"/>
    <col min="17" max="17" width="14.140625" style="3" customWidth="1"/>
    <col min="18" max="18" width="1.42578125" style="3" customWidth="1"/>
    <col min="19" max="19" width="18.42578125" style="3" customWidth="1"/>
    <col min="20" max="16384" width="9.140625" style="3"/>
  </cols>
  <sheetData>
    <row r="1" spans="1:19" ht="20.100000000000001" customHeight="1" x14ac:dyDescent="0.45">
      <c r="A1" s="17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ht="20.100000000000001" customHeight="1" x14ac:dyDescent="0.45">
      <c r="A2" s="17" t="s">
        <v>141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0.100000000000001" customHeight="1" x14ac:dyDescent="0.45">
      <c r="A3" s="17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5" spans="1:19" ht="21" x14ac:dyDescent="0.45">
      <c r="A5" s="18" t="s">
        <v>197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7" spans="1:19" ht="21" x14ac:dyDescent="0.45">
      <c r="I7" s="19" t="s">
        <v>157</v>
      </c>
      <c r="J7" s="20"/>
      <c r="K7" s="20"/>
      <c r="L7" s="20"/>
      <c r="M7" s="20"/>
      <c r="O7" s="19" t="s">
        <v>7</v>
      </c>
      <c r="P7" s="20"/>
      <c r="Q7" s="20"/>
      <c r="R7" s="20"/>
      <c r="S7" s="20"/>
    </row>
    <row r="8" spans="1:19" ht="42" x14ac:dyDescent="0.45">
      <c r="A8" s="14" t="s">
        <v>143</v>
      </c>
      <c r="C8" s="13" t="s">
        <v>198</v>
      </c>
      <c r="E8" s="13" t="s">
        <v>103</v>
      </c>
      <c r="G8" s="13" t="s">
        <v>120</v>
      </c>
      <c r="I8" s="13" t="s">
        <v>199</v>
      </c>
      <c r="K8" s="13" t="s">
        <v>162</v>
      </c>
      <c r="M8" s="13" t="s">
        <v>200</v>
      </c>
      <c r="O8" s="13" t="s">
        <v>199</v>
      </c>
      <c r="Q8" s="13" t="s">
        <v>162</v>
      </c>
      <c r="S8" s="13" t="s">
        <v>200</v>
      </c>
    </row>
    <row r="9" spans="1:19" ht="37.5" x14ac:dyDescent="0.45">
      <c r="A9" s="5" t="s">
        <v>201</v>
      </c>
      <c r="C9" s="1" t="s">
        <v>202</v>
      </c>
      <c r="E9" s="1" t="s">
        <v>203</v>
      </c>
      <c r="G9" s="1" t="s">
        <v>128</v>
      </c>
      <c r="I9" s="8">
        <v>521189</v>
      </c>
      <c r="K9" s="8">
        <v>0</v>
      </c>
      <c r="M9" s="8">
        <v>521189</v>
      </c>
      <c r="O9" s="8">
        <v>2557560</v>
      </c>
      <c r="Q9" s="8">
        <v>0</v>
      </c>
      <c r="S9" s="8">
        <v>2557560</v>
      </c>
    </row>
    <row r="10" spans="1:19" ht="18.75" x14ac:dyDescent="0.45">
      <c r="A10" s="10" t="s">
        <v>90</v>
      </c>
      <c r="I10" s="10">
        <f>SUM(I9:$I$9)</f>
        <v>521189</v>
      </c>
      <c r="K10" s="10">
        <f>SUM(K9:$K$9)</f>
        <v>0</v>
      </c>
      <c r="M10" s="10">
        <f>SUM(M9:$M$9)</f>
        <v>521189</v>
      </c>
      <c r="O10" s="10">
        <f>SUM(O9:$O$9)</f>
        <v>2557560</v>
      </c>
      <c r="Q10" s="10">
        <f>SUM(Q9:$Q$9)</f>
        <v>0</v>
      </c>
      <c r="S10" s="10">
        <f>SUM(S9:$S$9)</f>
        <v>2557560</v>
      </c>
    </row>
    <row r="11" spans="1:19" ht="18.75" x14ac:dyDescent="0.45">
      <c r="I11" s="12"/>
      <c r="K11" s="12"/>
      <c r="M11" s="12"/>
      <c r="O11" s="12"/>
      <c r="Q11" s="12"/>
      <c r="S11" s="12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18"/>
  <sheetViews>
    <sheetView rightToLeft="1" workbookViewId="0">
      <selection sqref="A1:XFD1048576"/>
    </sheetView>
  </sheetViews>
  <sheetFormatPr defaultRowHeight="18" x14ac:dyDescent="0.45"/>
  <cols>
    <col min="1" max="1" width="21.28515625" style="3" customWidth="1"/>
    <col min="2" max="2" width="1.42578125" style="3" customWidth="1"/>
    <col min="3" max="3" width="12.7109375" style="3" customWidth="1"/>
    <col min="4" max="4" width="1.42578125" style="3" customWidth="1"/>
    <col min="5" max="5" width="17" style="3" customWidth="1"/>
    <col min="6" max="6" width="1.42578125" style="3" customWidth="1"/>
    <col min="7" max="7" width="17" style="3" customWidth="1"/>
    <col min="8" max="8" width="1.42578125" style="3" customWidth="1"/>
    <col min="9" max="9" width="17" style="3" customWidth="1"/>
    <col min="10" max="10" width="1.42578125" style="3" customWidth="1"/>
    <col min="11" max="11" width="12.7109375" style="3" customWidth="1"/>
    <col min="12" max="12" width="1.42578125" style="3" customWidth="1"/>
    <col min="13" max="13" width="17" style="3" customWidth="1"/>
    <col min="14" max="14" width="1.42578125" style="3" customWidth="1"/>
    <col min="15" max="15" width="17" style="3" customWidth="1"/>
    <col min="16" max="16" width="1.42578125" style="3" customWidth="1"/>
    <col min="17" max="17" width="17" style="3" customWidth="1"/>
    <col min="18" max="16384" width="9.140625" style="3"/>
  </cols>
  <sheetData>
    <row r="1" spans="1:17" ht="20.100000000000001" customHeight="1" x14ac:dyDescent="0.45">
      <c r="A1" s="17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20.100000000000001" customHeight="1" x14ac:dyDescent="0.45">
      <c r="A2" s="17" t="s">
        <v>141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0.100000000000001" customHeight="1" x14ac:dyDescent="0.45">
      <c r="A3" s="17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5" spans="1:17" ht="21" x14ac:dyDescent="0.45">
      <c r="A5" s="18" t="s">
        <v>204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7" spans="1:17" ht="21" x14ac:dyDescent="0.45">
      <c r="C7" s="19" t="s">
        <v>157</v>
      </c>
      <c r="D7" s="20"/>
      <c r="E7" s="20"/>
      <c r="F7" s="20"/>
      <c r="G7" s="20"/>
      <c r="H7" s="20"/>
      <c r="I7" s="20"/>
      <c r="K7" s="19" t="s">
        <v>7</v>
      </c>
      <c r="L7" s="20"/>
      <c r="M7" s="20"/>
      <c r="N7" s="20"/>
      <c r="O7" s="20"/>
      <c r="P7" s="20"/>
      <c r="Q7" s="20"/>
    </row>
    <row r="8" spans="1:17" ht="42" x14ac:dyDescent="0.45">
      <c r="A8" s="14" t="s">
        <v>143</v>
      </c>
      <c r="C8" s="13" t="s">
        <v>9</v>
      </c>
      <c r="E8" s="13" t="s">
        <v>11</v>
      </c>
      <c r="G8" s="13" t="s">
        <v>205</v>
      </c>
      <c r="I8" s="13" t="s">
        <v>206</v>
      </c>
      <c r="K8" s="13" t="s">
        <v>9</v>
      </c>
      <c r="M8" s="13" t="s">
        <v>11</v>
      </c>
      <c r="O8" s="13" t="s">
        <v>205</v>
      </c>
      <c r="Q8" s="13" t="s">
        <v>206</v>
      </c>
    </row>
    <row r="9" spans="1:17" ht="18.75" x14ac:dyDescent="0.45">
      <c r="A9" s="5" t="s">
        <v>20</v>
      </c>
      <c r="J9" s="1"/>
      <c r="K9" s="8">
        <v>700000</v>
      </c>
      <c r="M9" s="8">
        <v>1990783947</v>
      </c>
      <c r="O9" s="8">
        <v>2012963797</v>
      </c>
      <c r="Q9" s="8">
        <v>-22179850</v>
      </c>
    </row>
    <row r="10" spans="1:17" ht="18.75" x14ac:dyDescent="0.45">
      <c r="A10" s="5" t="s">
        <v>27</v>
      </c>
      <c r="C10" s="8">
        <v>1</v>
      </c>
      <c r="E10" s="8">
        <v>1</v>
      </c>
      <c r="G10" s="8">
        <v>1</v>
      </c>
      <c r="I10" s="8">
        <v>0</v>
      </c>
      <c r="K10" s="8">
        <v>3200001</v>
      </c>
      <c r="M10" s="8">
        <v>10428484690</v>
      </c>
      <c r="O10" s="8">
        <v>10768747995</v>
      </c>
      <c r="Q10" s="8">
        <v>-340263305</v>
      </c>
    </row>
    <row r="11" spans="1:17" ht="18.75" x14ac:dyDescent="0.45">
      <c r="A11" s="5" t="s">
        <v>28</v>
      </c>
      <c r="J11" s="1"/>
      <c r="K11" s="8">
        <v>42930000</v>
      </c>
      <c r="M11" s="8">
        <v>95794523933</v>
      </c>
      <c r="O11" s="8">
        <v>101248127756</v>
      </c>
      <c r="Q11" s="8">
        <v>-5453603823</v>
      </c>
    </row>
    <row r="12" spans="1:17" ht="18.75" x14ac:dyDescent="0.45">
      <c r="A12" s="5" t="s">
        <v>61</v>
      </c>
      <c r="J12" s="1"/>
      <c r="K12" s="8">
        <v>2507061</v>
      </c>
      <c r="M12" s="8">
        <v>11945507707</v>
      </c>
      <c r="O12" s="8">
        <v>12329407435</v>
      </c>
      <c r="Q12" s="8">
        <v>-383899728</v>
      </c>
    </row>
    <row r="13" spans="1:17" ht="18.75" x14ac:dyDescent="0.45">
      <c r="A13" s="5" t="s">
        <v>73</v>
      </c>
      <c r="J13" s="1"/>
      <c r="K13" s="8">
        <v>2000000</v>
      </c>
      <c r="M13" s="8">
        <v>10295783139</v>
      </c>
      <c r="O13" s="8">
        <v>11191019619</v>
      </c>
      <c r="Q13" s="8">
        <v>-895236480</v>
      </c>
    </row>
    <row r="14" spans="1:17" ht="18.75" x14ac:dyDescent="0.45">
      <c r="A14" s="5" t="s">
        <v>75</v>
      </c>
      <c r="J14" s="1"/>
      <c r="K14" s="8">
        <v>3800000</v>
      </c>
      <c r="M14" s="8">
        <v>9856079480</v>
      </c>
      <c r="O14" s="8">
        <v>12134420455</v>
      </c>
      <c r="Q14" s="8">
        <v>-2278340975</v>
      </c>
    </row>
    <row r="15" spans="1:17" ht="18.75" x14ac:dyDescent="0.45">
      <c r="A15" s="10" t="s">
        <v>90</v>
      </c>
      <c r="C15" s="10">
        <f>SUM(C9:$C$14)</f>
        <v>1</v>
      </c>
      <c r="E15" s="10">
        <f>SUM(E9:$E$14)</f>
        <v>1</v>
      </c>
      <c r="G15" s="10">
        <f>SUM(G9:$G$14)</f>
        <v>1</v>
      </c>
      <c r="I15" s="10">
        <f>SUM(I9:$I$14)</f>
        <v>0</v>
      </c>
      <c r="K15" s="10">
        <f>SUM(K9:$K$14)</f>
        <v>55137062</v>
      </c>
      <c r="M15" s="10">
        <f>SUM(M9:$M$14)</f>
        <v>140311162896</v>
      </c>
      <c r="O15" s="10">
        <f>SUM(O9:$O$14)</f>
        <v>149684687057</v>
      </c>
      <c r="Q15" s="10">
        <f>SUM(Q9:$Q$14)</f>
        <v>-9373524161</v>
      </c>
    </row>
    <row r="16" spans="1:17" ht="18.75" x14ac:dyDescent="0.45">
      <c r="C16" s="12"/>
      <c r="E16" s="12"/>
      <c r="G16" s="12"/>
      <c r="I16" s="12"/>
      <c r="K16" s="12"/>
      <c r="M16" s="12"/>
      <c r="O16" s="12"/>
      <c r="Q16" s="12"/>
    </row>
    <row r="18" spans="1:17" ht="18.75" x14ac:dyDescent="0.45">
      <c r="A18" s="24" t="s">
        <v>207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6"/>
    </row>
  </sheetData>
  <mergeCells count="7">
    <mergeCell ref="A18:Q18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85"/>
  <sheetViews>
    <sheetView rightToLeft="1" workbookViewId="0">
      <selection sqref="A1:XFD1048576"/>
    </sheetView>
  </sheetViews>
  <sheetFormatPr defaultRowHeight="18" x14ac:dyDescent="0.45"/>
  <cols>
    <col min="1" max="1" width="20.5703125" style="3" bestFit="1" customWidth="1"/>
    <col min="2" max="2" width="1.42578125" style="3" customWidth="1"/>
    <col min="3" max="3" width="12.85546875" style="3" bestFit="1" customWidth="1"/>
    <col min="4" max="4" width="1.42578125" style="3" customWidth="1"/>
    <col min="5" max="5" width="18.42578125" style="3" bestFit="1" customWidth="1"/>
    <col min="6" max="6" width="1.42578125" style="3" customWidth="1"/>
    <col min="7" max="7" width="18.5703125" style="3" bestFit="1" customWidth="1"/>
    <col min="8" max="8" width="1.42578125" style="3" customWidth="1"/>
    <col min="9" max="9" width="16.85546875" style="3" bestFit="1" customWidth="1"/>
    <col min="10" max="10" width="1.42578125" style="3" customWidth="1"/>
    <col min="11" max="11" width="12.85546875" style="3" bestFit="1" customWidth="1"/>
    <col min="12" max="12" width="1.42578125" style="3" customWidth="1"/>
    <col min="13" max="13" width="18.42578125" style="3" bestFit="1" customWidth="1"/>
    <col min="14" max="14" width="1.42578125" style="3" customWidth="1"/>
    <col min="15" max="15" width="18.42578125" style="3" bestFit="1" customWidth="1"/>
    <col min="16" max="16" width="1.42578125" style="3" customWidth="1"/>
    <col min="17" max="17" width="16.85546875" style="3" bestFit="1" customWidth="1"/>
    <col min="18" max="16384" width="9.140625" style="3"/>
  </cols>
  <sheetData>
    <row r="1" spans="1:17" ht="20.100000000000001" customHeight="1" x14ac:dyDescent="0.45">
      <c r="A1" s="17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20.100000000000001" customHeight="1" x14ac:dyDescent="0.45">
      <c r="A2" s="17" t="s">
        <v>141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0.100000000000001" customHeight="1" x14ac:dyDescent="0.45">
      <c r="A3" s="17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5" spans="1:17" ht="21" x14ac:dyDescent="0.45">
      <c r="A5" s="18" t="s">
        <v>208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7" spans="1:17" ht="21" x14ac:dyDescent="0.45">
      <c r="C7" s="19" t="s">
        <v>157</v>
      </c>
      <c r="D7" s="20"/>
      <c r="E7" s="20"/>
      <c r="F7" s="20"/>
      <c r="G7" s="20"/>
      <c r="H7" s="20"/>
      <c r="I7" s="20"/>
      <c r="K7" s="19" t="s">
        <v>7</v>
      </c>
      <c r="L7" s="20"/>
      <c r="M7" s="20"/>
      <c r="N7" s="20"/>
      <c r="O7" s="20"/>
      <c r="P7" s="20"/>
      <c r="Q7" s="20"/>
    </row>
    <row r="8" spans="1:17" ht="42" x14ac:dyDescent="0.45">
      <c r="A8" s="14" t="s">
        <v>143</v>
      </c>
      <c r="C8" s="13" t="s">
        <v>9</v>
      </c>
      <c r="E8" s="13" t="s">
        <v>11</v>
      </c>
      <c r="G8" s="13" t="s">
        <v>205</v>
      </c>
      <c r="I8" s="13" t="s">
        <v>209</v>
      </c>
      <c r="K8" s="13" t="s">
        <v>9</v>
      </c>
      <c r="M8" s="13" t="s">
        <v>11</v>
      </c>
      <c r="O8" s="13" t="s">
        <v>205</v>
      </c>
      <c r="Q8" s="13" t="s">
        <v>209</v>
      </c>
    </row>
    <row r="9" spans="1:17" ht="18.75" x14ac:dyDescent="0.45">
      <c r="A9" s="5" t="s">
        <v>17</v>
      </c>
      <c r="C9" s="8">
        <v>173571</v>
      </c>
      <c r="E9" s="8">
        <v>1004172630</v>
      </c>
      <c r="G9" s="8">
        <v>997222099</v>
      </c>
      <c r="I9" s="8">
        <v>6950531</v>
      </c>
      <c r="K9" s="8">
        <v>173571</v>
      </c>
      <c r="M9" s="8">
        <v>1004172630</v>
      </c>
      <c r="O9" s="8">
        <v>997222099</v>
      </c>
      <c r="Q9" s="8">
        <v>6950531</v>
      </c>
    </row>
    <row r="10" spans="1:17" ht="18.75" x14ac:dyDescent="0.45">
      <c r="A10" s="5" t="s">
        <v>18</v>
      </c>
      <c r="C10" s="8">
        <v>3450913</v>
      </c>
      <c r="E10" s="8">
        <v>22640508446</v>
      </c>
      <c r="G10" s="8">
        <v>23998961007</v>
      </c>
      <c r="I10" s="8">
        <v>-1358452561</v>
      </c>
      <c r="K10" s="8">
        <v>3450913</v>
      </c>
      <c r="M10" s="8">
        <v>22640508446</v>
      </c>
      <c r="O10" s="8">
        <v>23587315399</v>
      </c>
      <c r="Q10" s="8">
        <v>-946806953</v>
      </c>
    </row>
    <row r="11" spans="1:17" ht="37.5" x14ac:dyDescent="0.45">
      <c r="A11" s="5" t="s">
        <v>19</v>
      </c>
      <c r="C11" s="8">
        <v>690182</v>
      </c>
      <c r="E11" s="8">
        <v>3842022336</v>
      </c>
      <c r="G11" s="8">
        <v>4027244146</v>
      </c>
      <c r="I11" s="8">
        <v>-185221810</v>
      </c>
      <c r="K11" s="8">
        <v>690182</v>
      </c>
      <c r="M11" s="8">
        <v>3842022336</v>
      </c>
      <c r="O11" s="8">
        <v>4027244146</v>
      </c>
      <c r="Q11" s="8">
        <v>-185221810</v>
      </c>
    </row>
    <row r="12" spans="1:17" ht="18.75" x14ac:dyDescent="0.45">
      <c r="A12" s="5" t="s">
        <v>20</v>
      </c>
      <c r="C12" s="8">
        <v>9300000</v>
      </c>
      <c r="E12" s="8">
        <v>25949774655</v>
      </c>
      <c r="G12" s="8">
        <v>27641548350</v>
      </c>
      <c r="I12" s="8">
        <v>-1691773695</v>
      </c>
      <c r="K12" s="8">
        <v>9300000</v>
      </c>
      <c r="M12" s="8">
        <v>25949774655</v>
      </c>
      <c r="O12" s="8">
        <v>26901975150</v>
      </c>
      <c r="Q12" s="8">
        <v>-952200495</v>
      </c>
    </row>
    <row r="13" spans="1:17" ht="18.75" x14ac:dyDescent="0.45">
      <c r="A13" s="5" t="s">
        <v>21</v>
      </c>
      <c r="C13" s="8">
        <v>1298861</v>
      </c>
      <c r="E13" s="8">
        <v>29541117939</v>
      </c>
      <c r="G13" s="8">
        <v>32394521376</v>
      </c>
      <c r="I13" s="8">
        <v>-2853403437</v>
      </c>
      <c r="K13" s="8">
        <v>1298861</v>
      </c>
      <c r="M13" s="8">
        <v>29541117939</v>
      </c>
      <c r="O13" s="8">
        <v>32398701989</v>
      </c>
      <c r="Q13" s="8">
        <v>-2857584050</v>
      </c>
    </row>
    <row r="14" spans="1:17" ht="18.75" x14ac:dyDescent="0.45">
      <c r="A14" s="5" t="s">
        <v>22</v>
      </c>
      <c r="C14" s="8">
        <v>1062934</v>
      </c>
      <c r="E14" s="8">
        <v>6762301073</v>
      </c>
      <c r="G14" s="8">
        <v>7206077081</v>
      </c>
      <c r="I14" s="8">
        <v>-443776008</v>
      </c>
      <c r="K14" s="8">
        <v>1062934</v>
      </c>
      <c r="M14" s="8">
        <v>6762301073</v>
      </c>
      <c r="O14" s="8">
        <v>7882307189</v>
      </c>
      <c r="Q14" s="8">
        <v>-1120006116</v>
      </c>
    </row>
    <row r="15" spans="1:17" ht="18.75" x14ac:dyDescent="0.45">
      <c r="A15" s="5" t="s">
        <v>23</v>
      </c>
      <c r="C15" s="8">
        <v>4063799</v>
      </c>
      <c r="E15" s="8">
        <v>7792425815</v>
      </c>
      <c r="G15" s="8">
        <v>9137619074</v>
      </c>
      <c r="I15" s="8">
        <v>-1345193259</v>
      </c>
      <c r="K15" s="8">
        <v>4063799</v>
      </c>
      <c r="M15" s="8">
        <v>7792425815</v>
      </c>
      <c r="O15" s="8">
        <v>9375956618</v>
      </c>
      <c r="Q15" s="8">
        <v>-1583530803</v>
      </c>
    </row>
    <row r="16" spans="1:17" ht="18.75" x14ac:dyDescent="0.45">
      <c r="A16" s="5" t="s">
        <v>24</v>
      </c>
      <c r="C16" s="8">
        <v>6000000</v>
      </c>
      <c r="E16" s="8">
        <v>14093640900</v>
      </c>
      <c r="G16" s="8">
        <v>16825290300</v>
      </c>
      <c r="I16" s="8">
        <v>-2731649400</v>
      </c>
      <c r="K16" s="8">
        <v>6000000</v>
      </c>
      <c r="M16" s="8">
        <v>14093640900</v>
      </c>
      <c r="O16" s="8">
        <v>19258724700</v>
      </c>
      <c r="Q16" s="8">
        <v>-5165083800</v>
      </c>
    </row>
    <row r="17" spans="1:17" ht="18.75" x14ac:dyDescent="0.45">
      <c r="A17" s="5" t="s">
        <v>25</v>
      </c>
      <c r="C17" s="8">
        <v>6590486</v>
      </c>
      <c r="E17" s="8">
        <v>8457692937</v>
      </c>
      <c r="G17" s="8">
        <v>10776843441</v>
      </c>
      <c r="I17" s="8">
        <v>-2319150504</v>
      </c>
      <c r="K17" s="8">
        <v>6590486</v>
      </c>
      <c r="M17" s="8">
        <v>8457692937</v>
      </c>
      <c r="O17" s="8">
        <v>20007586546</v>
      </c>
      <c r="Q17" s="8">
        <v>-11549893609</v>
      </c>
    </row>
    <row r="18" spans="1:17" ht="18.75" x14ac:dyDescent="0.45">
      <c r="A18" s="5" t="s">
        <v>26</v>
      </c>
      <c r="C18" s="8">
        <v>15500000</v>
      </c>
      <c r="E18" s="8">
        <v>35730630225</v>
      </c>
      <c r="G18" s="8">
        <v>43634818800</v>
      </c>
      <c r="I18" s="8">
        <v>-7904188575</v>
      </c>
      <c r="K18" s="8">
        <v>15500000</v>
      </c>
      <c r="M18" s="8">
        <v>35730630225</v>
      </c>
      <c r="O18" s="8">
        <v>59802967390</v>
      </c>
      <c r="Q18" s="8">
        <v>-24072337165</v>
      </c>
    </row>
    <row r="19" spans="1:17" ht="18.75" x14ac:dyDescent="0.45">
      <c r="A19" s="5" t="s">
        <v>27</v>
      </c>
      <c r="C19" s="8">
        <v>50094320</v>
      </c>
      <c r="E19" s="8">
        <v>122000834050</v>
      </c>
      <c r="G19" s="8">
        <v>129536670467</v>
      </c>
      <c r="I19" s="8">
        <v>-7535836417</v>
      </c>
      <c r="K19" s="8">
        <v>50094320</v>
      </c>
      <c r="M19" s="8">
        <v>122000834050</v>
      </c>
      <c r="O19" s="8">
        <v>113037509723</v>
      </c>
      <c r="Q19" s="8">
        <v>8963324327</v>
      </c>
    </row>
    <row r="20" spans="1:17" ht="18.75" x14ac:dyDescent="0.45">
      <c r="A20" s="5" t="s">
        <v>28</v>
      </c>
      <c r="C20" s="8">
        <v>34689360</v>
      </c>
      <c r="E20" s="8">
        <v>67310734617</v>
      </c>
      <c r="G20" s="8">
        <v>73621115988</v>
      </c>
      <c r="I20" s="8">
        <v>-6310381371</v>
      </c>
      <c r="K20" s="8">
        <v>34689360</v>
      </c>
      <c r="M20" s="8">
        <v>67310734617</v>
      </c>
      <c r="O20" s="8">
        <v>82276337612</v>
      </c>
      <c r="Q20" s="8">
        <v>-14965602995</v>
      </c>
    </row>
    <row r="21" spans="1:17" ht="18.75" x14ac:dyDescent="0.45">
      <c r="A21" s="5" t="s">
        <v>29</v>
      </c>
      <c r="C21" s="8">
        <v>4396570</v>
      </c>
      <c r="E21" s="8">
        <v>23032062853</v>
      </c>
      <c r="G21" s="8">
        <v>28538779968</v>
      </c>
      <c r="I21" s="8">
        <v>-5506717115</v>
      </c>
      <c r="K21" s="8">
        <v>4396570</v>
      </c>
      <c r="M21" s="8">
        <v>23032062853</v>
      </c>
      <c r="O21" s="8">
        <v>29985556801</v>
      </c>
      <c r="Q21" s="8">
        <v>-6953493948</v>
      </c>
    </row>
    <row r="22" spans="1:17" ht="37.5" x14ac:dyDescent="0.45">
      <c r="A22" s="5" t="s">
        <v>30</v>
      </c>
      <c r="C22" s="8">
        <v>6784042</v>
      </c>
      <c r="E22" s="8">
        <v>37225096765</v>
      </c>
      <c r="G22" s="8">
        <v>38963411920</v>
      </c>
      <c r="I22" s="8">
        <v>-1738315155</v>
      </c>
      <c r="K22" s="8">
        <v>6784042</v>
      </c>
      <c r="M22" s="8">
        <v>37225096765</v>
      </c>
      <c r="O22" s="8">
        <v>37217265388</v>
      </c>
      <c r="Q22" s="8">
        <v>7831377</v>
      </c>
    </row>
    <row r="23" spans="1:17" ht="18.75" x14ac:dyDescent="0.45">
      <c r="A23" s="5" t="s">
        <v>31</v>
      </c>
      <c r="C23" s="8">
        <v>6816581</v>
      </c>
      <c r="E23" s="8">
        <v>11946127391</v>
      </c>
      <c r="G23" s="8">
        <v>16533970563</v>
      </c>
      <c r="I23" s="8">
        <v>-4587843172</v>
      </c>
      <c r="K23" s="8">
        <v>6816581</v>
      </c>
      <c r="M23" s="8">
        <v>11946127391</v>
      </c>
      <c r="O23" s="8">
        <v>16680493533</v>
      </c>
      <c r="Q23" s="8">
        <v>-4734366142</v>
      </c>
    </row>
    <row r="24" spans="1:17" ht="37.5" x14ac:dyDescent="0.45">
      <c r="A24" s="5" t="s">
        <v>32</v>
      </c>
      <c r="C24" s="8">
        <v>4459848</v>
      </c>
      <c r="E24" s="8">
        <v>30722851497</v>
      </c>
      <c r="G24" s="8">
        <v>36308824497</v>
      </c>
      <c r="I24" s="8">
        <v>-5585973000</v>
      </c>
      <c r="K24" s="8">
        <v>4459848</v>
      </c>
      <c r="M24" s="8">
        <v>30722851497</v>
      </c>
      <c r="O24" s="8">
        <v>54887756411</v>
      </c>
      <c r="Q24" s="8">
        <v>-24164904914</v>
      </c>
    </row>
    <row r="25" spans="1:17" ht="37.5" x14ac:dyDescent="0.45">
      <c r="A25" s="5" t="s">
        <v>33</v>
      </c>
      <c r="C25" s="8">
        <v>20400000</v>
      </c>
      <c r="E25" s="8">
        <v>39158015220</v>
      </c>
      <c r="G25" s="8">
        <v>47958936300</v>
      </c>
      <c r="I25" s="8">
        <v>-8800921080</v>
      </c>
      <c r="K25" s="8">
        <v>20400000</v>
      </c>
      <c r="M25" s="8">
        <v>39158015220</v>
      </c>
      <c r="O25" s="8">
        <v>48567294900</v>
      </c>
      <c r="Q25" s="8">
        <v>-9409279680</v>
      </c>
    </row>
    <row r="26" spans="1:17" ht="18.75" x14ac:dyDescent="0.45">
      <c r="A26" s="5" t="s">
        <v>34</v>
      </c>
      <c r="C26" s="8">
        <v>918293</v>
      </c>
      <c r="E26" s="8">
        <v>18210941675</v>
      </c>
      <c r="G26" s="8">
        <v>20620810649</v>
      </c>
      <c r="I26" s="8">
        <v>-2409868974</v>
      </c>
      <c r="K26" s="8">
        <v>918293</v>
      </c>
      <c r="M26" s="8">
        <v>18210941675</v>
      </c>
      <c r="O26" s="8">
        <v>26956215227</v>
      </c>
      <c r="Q26" s="8">
        <v>-8745273552</v>
      </c>
    </row>
    <row r="27" spans="1:17" ht="18.75" x14ac:dyDescent="0.45">
      <c r="A27" s="5" t="s">
        <v>35</v>
      </c>
      <c r="C27" s="8">
        <v>906145</v>
      </c>
      <c r="E27" s="8">
        <v>29229449039</v>
      </c>
      <c r="G27" s="8">
        <v>31706520991</v>
      </c>
      <c r="I27" s="8">
        <v>-2477071952</v>
      </c>
      <c r="K27" s="8">
        <v>906145</v>
      </c>
      <c r="M27" s="8">
        <v>29229449039</v>
      </c>
      <c r="O27" s="8">
        <v>39903377270</v>
      </c>
      <c r="Q27" s="8">
        <v>-10673928231</v>
      </c>
    </row>
    <row r="28" spans="1:17" ht="18.75" x14ac:dyDescent="0.45">
      <c r="A28" s="5" t="s">
        <v>36</v>
      </c>
      <c r="C28" s="8">
        <v>1408297</v>
      </c>
      <c r="E28" s="8">
        <v>34395976239</v>
      </c>
      <c r="G28" s="8">
        <v>35179930114</v>
      </c>
      <c r="I28" s="8">
        <v>-783953875</v>
      </c>
      <c r="K28" s="8">
        <v>1408297</v>
      </c>
      <c r="M28" s="8">
        <v>34395976239</v>
      </c>
      <c r="O28" s="8">
        <v>40484866545</v>
      </c>
      <c r="Q28" s="8">
        <v>-6088890306</v>
      </c>
    </row>
    <row r="29" spans="1:17" ht="18.75" x14ac:dyDescent="0.45">
      <c r="A29" s="5" t="s">
        <v>37</v>
      </c>
      <c r="C29" s="8">
        <v>107416</v>
      </c>
      <c r="E29" s="8">
        <v>1001567086</v>
      </c>
      <c r="G29" s="8">
        <v>987686092</v>
      </c>
      <c r="I29" s="8">
        <v>13880994</v>
      </c>
      <c r="K29" s="8">
        <v>107416</v>
      </c>
      <c r="M29" s="8">
        <v>1001567086</v>
      </c>
      <c r="O29" s="8">
        <v>1227934060</v>
      </c>
      <c r="Q29" s="8">
        <v>-226366974</v>
      </c>
    </row>
    <row r="30" spans="1:17" ht="18.75" x14ac:dyDescent="0.45">
      <c r="A30" s="5" t="s">
        <v>38</v>
      </c>
      <c r="C30" s="8">
        <v>18019860</v>
      </c>
      <c r="E30" s="8">
        <v>62479294714</v>
      </c>
      <c r="G30" s="8">
        <v>72402898289</v>
      </c>
      <c r="I30" s="8">
        <v>-9923603575</v>
      </c>
      <c r="K30" s="8">
        <v>18019860</v>
      </c>
      <c r="M30" s="8">
        <v>62479294714</v>
      </c>
      <c r="O30" s="8">
        <v>80123246919</v>
      </c>
      <c r="Q30" s="8">
        <v>-17643952205</v>
      </c>
    </row>
    <row r="31" spans="1:17" ht="18.75" x14ac:dyDescent="0.45">
      <c r="A31" s="5" t="s">
        <v>39</v>
      </c>
      <c r="C31" s="8">
        <v>3140000</v>
      </c>
      <c r="E31" s="8">
        <v>5924259666</v>
      </c>
      <c r="G31" s="8">
        <v>6798228426</v>
      </c>
      <c r="I31" s="8">
        <v>-873968760</v>
      </c>
      <c r="K31" s="8">
        <v>3140000</v>
      </c>
      <c r="M31" s="8">
        <v>5924259666</v>
      </c>
      <c r="O31" s="8">
        <v>9604292409</v>
      </c>
      <c r="Q31" s="8">
        <v>-3680032743</v>
      </c>
    </row>
    <row r="32" spans="1:17" ht="18.75" x14ac:dyDescent="0.45">
      <c r="A32" s="5" t="s">
        <v>40</v>
      </c>
      <c r="C32" s="8">
        <v>14300000</v>
      </c>
      <c r="E32" s="8">
        <v>31073804190</v>
      </c>
      <c r="G32" s="8">
        <v>35224559370</v>
      </c>
      <c r="I32" s="8">
        <v>-4150755180</v>
      </c>
      <c r="K32" s="8">
        <v>14300000</v>
      </c>
      <c r="M32" s="8">
        <v>31073804190</v>
      </c>
      <c r="O32" s="8">
        <v>37811673900</v>
      </c>
      <c r="Q32" s="8">
        <v>-6737869710</v>
      </c>
    </row>
    <row r="33" spans="1:17" ht="18.75" x14ac:dyDescent="0.45">
      <c r="A33" s="5" t="s">
        <v>41</v>
      </c>
      <c r="C33" s="8">
        <v>2370263</v>
      </c>
      <c r="E33" s="8">
        <v>9198448387</v>
      </c>
      <c r="G33" s="8">
        <v>11474498884</v>
      </c>
      <c r="I33" s="8">
        <v>-2276050497</v>
      </c>
      <c r="K33" s="8">
        <v>2370263</v>
      </c>
      <c r="M33" s="8">
        <v>9198448387</v>
      </c>
      <c r="O33" s="8">
        <v>16610927543</v>
      </c>
      <c r="Q33" s="8">
        <v>-7412479156</v>
      </c>
    </row>
    <row r="34" spans="1:17" ht="18.75" x14ac:dyDescent="0.45">
      <c r="A34" s="5" t="s">
        <v>42</v>
      </c>
      <c r="C34" s="8">
        <v>11130842</v>
      </c>
      <c r="E34" s="8">
        <v>22461165385</v>
      </c>
      <c r="G34" s="8">
        <v>22250937729</v>
      </c>
      <c r="I34" s="8">
        <v>210227656</v>
      </c>
      <c r="K34" s="8">
        <v>11130842</v>
      </c>
      <c r="M34" s="8">
        <v>22461165385</v>
      </c>
      <c r="O34" s="8">
        <v>22328390023</v>
      </c>
      <c r="Q34" s="8">
        <v>132775362</v>
      </c>
    </row>
    <row r="35" spans="1:17" ht="18.75" x14ac:dyDescent="0.45">
      <c r="A35" s="5" t="s">
        <v>43</v>
      </c>
      <c r="C35" s="8">
        <v>1028378</v>
      </c>
      <c r="E35" s="8">
        <v>4170817336</v>
      </c>
      <c r="G35" s="8">
        <v>4804618009</v>
      </c>
      <c r="I35" s="8">
        <v>-633800673</v>
      </c>
      <c r="K35" s="8">
        <v>1028378</v>
      </c>
      <c r="M35" s="8">
        <v>4170817336</v>
      </c>
      <c r="O35" s="8">
        <v>5683760879</v>
      </c>
      <c r="Q35" s="8">
        <v>-1512943543</v>
      </c>
    </row>
    <row r="36" spans="1:17" ht="18.75" x14ac:dyDescent="0.45">
      <c r="A36" s="5" t="s">
        <v>44</v>
      </c>
      <c r="C36" s="8">
        <v>6508548</v>
      </c>
      <c r="E36" s="8">
        <v>26907990278</v>
      </c>
      <c r="G36" s="8">
        <v>28745419765</v>
      </c>
      <c r="I36" s="8">
        <v>-1837429487</v>
      </c>
      <c r="K36" s="8">
        <v>6508548</v>
      </c>
      <c r="M36" s="8">
        <v>26907990278</v>
      </c>
      <c r="O36" s="8">
        <v>27334998539</v>
      </c>
      <c r="Q36" s="8">
        <v>-427008261</v>
      </c>
    </row>
    <row r="37" spans="1:17" ht="18.75" x14ac:dyDescent="0.45">
      <c r="A37" s="5" t="s">
        <v>45</v>
      </c>
      <c r="C37" s="8">
        <v>15329484</v>
      </c>
      <c r="E37" s="8">
        <v>111742260090</v>
      </c>
      <c r="G37" s="8">
        <v>112102899231</v>
      </c>
      <c r="I37" s="8">
        <v>-360639141</v>
      </c>
      <c r="K37" s="8">
        <v>15329484</v>
      </c>
      <c r="M37" s="8">
        <v>111742260090</v>
      </c>
      <c r="O37" s="8">
        <v>122261748278</v>
      </c>
      <c r="Q37" s="8">
        <v>-10519488188</v>
      </c>
    </row>
    <row r="38" spans="1:17" ht="18.75" x14ac:dyDescent="0.45">
      <c r="A38" s="5" t="s">
        <v>46</v>
      </c>
      <c r="C38" s="8">
        <v>4563157</v>
      </c>
      <c r="E38" s="8">
        <v>116348559437</v>
      </c>
      <c r="G38" s="8">
        <v>124876251122</v>
      </c>
      <c r="I38" s="8">
        <v>-8527691685</v>
      </c>
      <c r="K38" s="8">
        <v>4563157</v>
      </c>
      <c r="M38" s="8">
        <v>116348559437</v>
      </c>
      <c r="O38" s="8">
        <v>128913296654</v>
      </c>
      <c r="Q38" s="8">
        <v>-12564737217</v>
      </c>
    </row>
    <row r="39" spans="1:17" ht="18.75" x14ac:dyDescent="0.45">
      <c r="A39" s="5" t="s">
        <v>47</v>
      </c>
      <c r="C39" s="8">
        <v>1662000</v>
      </c>
      <c r="E39" s="8">
        <v>23724315396</v>
      </c>
      <c r="G39" s="8">
        <v>25112088720</v>
      </c>
      <c r="I39" s="8">
        <v>-1387773324</v>
      </c>
      <c r="K39" s="8">
        <v>1662000</v>
      </c>
      <c r="M39" s="8">
        <v>23724315396</v>
      </c>
      <c r="O39" s="8">
        <v>23691273174</v>
      </c>
      <c r="Q39" s="8">
        <v>33042222</v>
      </c>
    </row>
    <row r="40" spans="1:17" ht="18.75" x14ac:dyDescent="0.45">
      <c r="A40" s="5" t="s">
        <v>48</v>
      </c>
      <c r="C40" s="8">
        <v>2476010</v>
      </c>
      <c r="E40" s="8">
        <v>19813285811</v>
      </c>
      <c r="G40" s="8">
        <v>22070279318</v>
      </c>
      <c r="I40" s="8">
        <v>-2256993507</v>
      </c>
      <c r="K40" s="8">
        <v>2476010</v>
      </c>
      <c r="M40" s="8">
        <v>19813285811</v>
      </c>
      <c r="O40" s="8">
        <v>25482435395</v>
      </c>
      <c r="Q40" s="8">
        <v>-5669149584</v>
      </c>
    </row>
    <row r="41" spans="1:17" ht="18.75" x14ac:dyDescent="0.45">
      <c r="A41" s="5" t="s">
        <v>49</v>
      </c>
      <c r="C41" s="8">
        <v>132164</v>
      </c>
      <c r="E41" s="8">
        <v>20334628674</v>
      </c>
      <c r="G41" s="8">
        <v>27736444021</v>
      </c>
      <c r="I41" s="8">
        <v>-7401815347</v>
      </c>
      <c r="K41" s="8">
        <v>132164</v>
      </c>
      <c r="M41" s="8">
        <v>20334628674</v>
      </c>
      <c r="O41" s="8">
        <v>35561102994</v>
      </c>
      <c r="Q41" s="8">
        <v>-15226474320</v>
      </c>
    </row>
    <row r="42" spans="1:17" ht="18.75" x14ac:dyDescent="0.45">
      <c r="A42" s="5" t="s">
        <v>50</v>
      </c>
      <c r="C42" s="8">
        <v>1099874</v>
      </c>
      <c r="E42" s="8">
        <v>37479343820</v>
      </c>
      <c r="G42" s="8">
        <v>37457477225</v>
      </c>
      <c r="I42" s="8">
        <v>21866595</v>
      </c>
      <c r="K42" s="8">
        <v>1099874</v>
      </c>
      <c r="M42" s="8">
        <v>37479343820</v>
      </c>
      <c r="O42" s="8">
        <v>38222808050</v>
      </c>
      <c r="Q42" s="8">
        <v>-743464230</v>
      </c>
    </row>
    <row r="43" spans="1:17" ht="18.75" x14ac:dyDescent="0.45">
      <c r="A43" s="5" t="s">
        <v>51</v>
      </c>
      <c r="C43" s="8">
        <v>465796</v>
      </c>
      <c r="E43" s="8">
        <v>26369246061</v>
      </c>
      <c r="G43" s="8">
        <v>27938899163</v>
      </c>
      <c r="I43" s="8">
        <v>-1569653102</v>
      </c>
      <c r="K43" s="8">
        <v>465796</v>
      </c>
      <c r="M43" s="8">
        <v>26369246061</v>
      </c>
      <c r="O43" s="8">
        <v>32346892534</v>
      </c>
      <c r="Q43" s="8">
        <v>-5977646473</v>
      </c>
    </row>
    <row r="44" spans="1:17" ht="37.5" x14ac:dyDescent="0.45">
      <c r="A44" s="5" t="s">
        <v>52</v>
      </c>
      <c r="C44" s="8">
        <v>3622500</v>
      </c>
      <c r="E44" s="8">
        <v>6848999530</v>
      </c>
      <c r="G44" s="8">
        <v>8915942605</v>
      </c>
      <c r="I44" s="8">
        <v>-2066943075</v>
      </c>
      <c r="K44" s="8">
        <v>3622500</v>
      </c>
      <c r="M44" s="8">
        <v>6848999530</v>
      </c>
      <c r="O44" s="8">
        <v>11566238953</v>
      </c>
      <c r="Q44" s="8">
        <v>-4717239423</v>
      </c>
    </row>
    <row r="45" spans="1:17" ht="37.5" x14ac:dyDescent="0.45">
      <c r="A45" s="5" t="s">
        <v>53</v>
      </c>
      <c r="C45" s="8">
        <v>4128131</v>
      </c>
      <c r="E45" s="8">
        <v>15856189150</v>
      </c>
      <c r="G45" s="8">
        <v>16377342365</v>
      </c>
      <c r="I45" s="8">
        <v>-521153215</v>
      </c>
      <c r="K45" s="8">
        <v>4128131</v>
      </c>
      <c r="M45" s="8">
        <v>15856189150</v>
      </c>
      <c r="O45" s="8">
        <v>17152916834</v>
      </c>
      <c r="Q45" s="8">
        <v>-1296727684</v>
      </c>
    </row>
    <row r="46" spans="1:17" ht="18.75" x14ac:dyDescent="0.45">
      <c r="A46" s="5" t="s">
        <v>54</v>
      </c>
      <c r="C46" s="8">
        <v>31751090</v>
      </c>
      <c r="E46" s="8">
        <v>74897031817</v>
      </c>
      <c r="G46" s="8">
        <v>84759395916</v>
      </c>
      <c r="I46" s="8">
        <v>-9862364099</v>
      </c>
      <c r="K46" s="8">
        <v>31751090</v>
      </c>
      <c r="M46" s="8">
        <v>74897031817</v>
      </c>
      <c r="O46" s="8">
        <v>169798457469</v>
      </c>
      <c r="Q46" s="8">
        <v>-94901425652</v>
      </c>
    </row>
    <row r="47" spans="1:17" ht="18.75" x14ac:dyDescent="0.45">
      <c r="A47" s="5" t="s">
        <v>55</v>
      </c>
      <c r="C47" s="8">
        <v>0</v>
      </c>
      <c r="E47" s="8">
        <v>0</v>
      </c>
      <c r="G47" s="8">
        <v>608364378</v>
      </c>
      <c r="I47" s="8">
        <v>-608364378</v>
      </c>
    </row>
    <row r="48" spans="1:17" ht="18.75" x14ac:dyDescent="0.45">
      <c r="A48" s="5" t="s">
        <v>56</v>
      </c>
      <c r="C48" s="8">
        <v>5072000</v>
      </c>
      <c r="E48" s="8">
        <v>114348513888</v>
      </c>
      <c r="G48" s="8">
        <v>122012082720</v>
      </c>
      <c r="I48" s="8">
        <v>-7663568832</v>
      </c>
      <c r="K48" s="8">
        <v>5072000</v>
      </c>
      <c r="M48" s="8">
        <v>114348513888</v>
      </c>
      <c r="O48" s="8">
        <v>107945400456</v>
      </c>
      <c r="Q48" s="8">
        <v>6403113432</v>
      </c>
    </row>
    <row r="49" spans="1:17" ht="18.75" x14ac:dyDescent="0.45">
      <c r="A49" s="5" t="s">
        <v>57</v>
      </c>
      <c r="C49" s="8">
        <v>6632373</v>
      </c>
      <c r="E49" s="8">
        <v>20101783751</v>
      </c>
      <c r="G49" s="8">
        <v>21618153138</v>
      </c>
      <c r="I49" s="8">
        <v>-1516369387</v>
      </c>
      <c r="K49" s="8">
        <v>6632373</v>
      </c>
      <c r="M49" s="8">
        <v>20101783751</v>
      </c>
      <c r="O49" s="8">
        <v>30986678789</v>
      </c>
      <c r="Q49" s="8">
        <v>-10884895038</v>
      </c>
    </row>
    <row r="50" spans="1:17" ht="18.75" x14ac:dyDescent="0.45">
      <c r="A50" s="5" t="s">
        <v>58</v>
      </c>
      <c r="C50" s="8">
        <v>5644274</v>
      </c>
      <c r="E50" s="8">
        <v>39667582328</v>
      </c>
      <c r="G50" s="8">
        <v>44108429278</v>
      </c>
      <c r="I50" s="8">
        <v>-4440846950</v>
      </c>
      <c r="K50" s="8">
        <v>5644274</v>
      </c>
      <c r="M50" s="8">
        <v>39667582328</v>
      </c>
      <c r="O50" s="8">
        <v>41520181316</v>
      </c>
      <c r="Q50" s="8">
        <v>-1852598988</v>
      </c>
    </row>
    <row r="51" spans="1:17" ht="18.75" x14ac:dyDescent="0.45">
      <c r="A51" s="5" t="s">
        <v>59</v>
      </c>
      <c r="J51" s="1"/>
      <c r="K51" s="8">
        <v>0</v>
      </c>
      <c r="M51" s="8">
        <v>0</v>
      </c>
      <c r="O51" s="8">
        <v>-1251388415</v>
      </c>
      <c r="Q51" s="8">
        <v>1251388415</v>
      </c>
    </row>
    <row r="52" spans="1:17" ht="18.75" x14ac:dyDescent="0.45">
      <c r="A52" s="5" t="s">
        <v>60</v>
      </c>
      <c r="C52" s="8">
        <v>2856444</v>
      </c>
      <c r="E52" s="8">
        <v>19876137107</v>
      </c>
      <c r="G52" s="8">
        <v>22460034931</v>
      </c>
      <c r="I52" s="8">
        <v>-2583897824</v>
      </c>
      <c r="K52" s="8">
        <v>2856444</v>
      </c>
      <c r="M52" s="8">
        <v>19876137107</v>
      </c>
      <c r="O52" s="8">
        <v>31716635927</v>
      </c>
      <c r="Q52" s="8">
        <v>-11840498820</v>
      </c>
    </row>
    <row r="53" spans="1:17" ht="18.75" x14ac:dyDescent="0.45">
      <c r="A53" s="5" t="s">
        <v>61</v>
      </c>
      <c r="C53" s="8">
        <v>30000480</v>
      </c>
      <c r="E53" s="8">
        <v>129606312668</v>
      </c>
      <c r="G53" s="8">
        <v>143145490291</v>
      </c>
      <c r="I53" s="8">
        <v>-13539177623</v>
      </c>
      <c r="K53" s="8">
        <v>30000480</v>
      </c>
      <c r="M53" s="8">
        <v>129606312668</v>
      </c>
      <c r="O53" s="8">
        <v>148394158268</v>
      </c>
      <c r="Q53" s="8">
        <v>-18787845600</v>
      </c>
    </row>
    <row r="54" spans="1:17" ht="18.75" x14ac:dyDescent="0.45">
      <c r="A54" s="5" t="s">
        <v>62</v>
      </c>
      <c r="C54" s="8">
        <v>4864824</v>
      </c>
      <c r="E54" s="8">
        <v>12437878980</v>
      </c>
      <c r="G54" s="8">
        <v>13961180644</v>
      </c>
      <c r="I54" s="8">
        <v>-1523301664</v>
      </c>
      <c r="K54" s="8">
        <v>4864824</v>
      </c>
      <c r="M54" s="8">
        <v>12437878980</v>
      </c>
      <c r="O54" s="8">
        <v>21007055323</v>
      </c>
      <c r="Q54" s="8">
        <v>-8569176343</v>
      </c>
    </row>
    <row r="55" spans="1:17" ht="18.75" x14ac:dyDescent="0.45">
      <c r="A55" s="5" t="s">
        <v>63</v>
      </c>
      <c r="C55" s="8">
        <v>164000</v>
      </c>
      <c r="E55" s="8">
        <v>21489850044</v>
      </c>
      <c r="G55" s="8">
        <v>22735354932</v>
      </c>
      <c r="I55" s="8">
        <v>-1245504888</v>
      </c>
      <c r="K55" s="8">
        <v>164000</v>
      </c>
      <c r="M55" s="8">
        <v>21489850044</v>
      </c>
      <c r="O55" s="8">
        <v>29005265664</v>
      </c>
      <c r="Q55" s="8">
        <v>-7515415620</v>
      </c>
    </row>
    <row r="56" spans="1:17" ht="18.75" x14ac:dyDescent="0.45">
      <c r="A56" s="5" t="s">
        <v>64</v>
      </c>
      <c r="C56" s="8">
        <v>3073204</v>
      </c>
      <c r="E56" s="8">
        <v>23431224406</v>
      </c>
      <c r="G56" s="8">
        <v>24408798305</v>
      </c>
      <c r="I56" s="8">
        <v>-977573899</v>
      </c>
      <c r="K56" s="8">
        <v>3073204</v>
      </c>
      <c r="M56" s="8">
        <v>23431224406</v>
      </c>
      <c r="O56" s="8">
        <v>27494265926</v>
      </c>
      <c r="Q56" s="8">
        <v>-4063041520</v>
      </c>
    </row>
    <row r="57" spans="1:17" ht="18.75" x14ac:dyDescent="0.45">
      <c r="A57" s="5" t="s">
        <v>65</v>
      </c>
      <c r="C57" s="8">
        <v>16876978</v>
      </c>
      <c r="E57" s="8">
        <v>87573643100</v>
      </c>
      <c r="G57" s="8">
        <v>97975110288</v>
      </c>
      <c r="I57" s="8">
        <v>-10401467188</v>
      </c>
      <c r="K57" s="8">
        <v>16876978</v>
      </c>
      <c r="M57" s="8">
        <v>87573643100</v>
      </c>
      <c r="O57" s="8">
        <v>109215405476</v>
      </c>
      <c r="Q57" s="8">
        <v>-21641762376</v>
      </c>
    </row>
    <row r="58" spans="1:17" ht="18.75" x14ac:dyDescent="0.45">
      <c r="A58" s="5" t="s">
        <v>66</v>
      </c>
      <c r="C58" s="8">
        <v>5214517</v>
      </c>
      <c r="E58" s="8">
        <v>39394528741</v>
      </c>
      <c r="G58" s="8">
        <v>41467924991</v>
      </c>
      <c r="I58" s="8">
        <v>-2073396250</v>
      </c>
      <c r="K58" s="8">
        <v>5214517</v>
      </c>
      <c r="M58" s="8">
        <v>39394528741</v>
      </c>
      <c r="O58" s="8">
        <v>34159203211</v>
      </c>
      <c r="Q58" s="8">
        <v>5235325530</v>
      </c>
    </row>
    <row r="59" spans="1:17" ht="18.75" x14ac:dyDescent="0.45">
      <c r="A59" s="5" t="s">
        <v>67</v>
      </c>
      <c r="C59" s="8">
        <v>10720786</v>
      </c>
      <c r="E59" s="8">
        <v>56162375894</v>
      </c>
      <c r="G59" s="8">
        <v>61384304582</v>
      </c>
      <c r="I59" s="8">
        <v>-5221928688</v>
      </c>
      <c r="K59" s="8">
        <v>10720786</v>
      </c>
      <c r="M59" s="8">
        <v>56162375894</v>
      </c>
      <c r="O59" s="8">
        <v>54691710263</v>
      </c>
      <c r="Q59" s="8">
        <v>1470665631</v>
      </c>
    </row>
    <row r="60" spans="1:17" ht="18.75" x14ac:dyDescent="0.45">
      <c r="A60" s="5" t="s">
        <v>68</v>
      </c>
      <c r="C60" s="8">
        <v>59232</v>
      </c>
      <c r="E60" s="8">
        <v>222211496</v>
      </c>
      <c r="G60" s="8">
        <v>268688516</v>
      </c>
      <c r="I60" s="8">
        <v>-46477020</v>
      </c>
      <c r="K60" s="8">
        <v>59232</v>
      </c>
      <c r="M60" s="8">
        <v>222211496</v>
      </c>
      <c r="O60" s="8">
        <v>268688516</v>
      </c>
      <c r="Q60" s="8">
        <v>-46477020</v>
      </c>
    </row>
    <row r="61" spans="1:17" ht="18.75" x14ac:dyDescent="0.45">
      <c r="A61" s="5" t="s">
        <v>69</v>
      </c>
      <c r="C61" s="8">
        <v>18757689</v>
      </c>
      <c r="E61" s="8">
        <v>119707838418</v>
      </c>
      <c r="G61" s="8">
        <v>143388360971</v>
      </c>
      <c r="I61" s="8">
        <v>-23680522553</v>
      </c>
      <c r="K61" s="8">
        <v>18757689</v>
      </c>
      <c r="M61" s="8">
        <v>119707838418</v>
      </c>
      <c r="O61" s="8">
        <v>127539192333</v>
      </c>
      <c r="Q61" s="8">
        <v>-7831353915</v>
      </c>
    </row>
    <row r="62" spans="1:17" ht="18.75" x14ac:dyDescent="0.45">
      <c r="A62" s="5" t="s">
        <v>70</v>
      </c>
      <c r="C62" s="8">
        <v>435742</v>
      </c>
      <c r="E62" s="8">
        <v>26582374695</v>
      </c>
      <c r="G62" s="8">
        <v>26513070801</v>
      </c>
      <c r="I62" s="8">
        <v>69303894</v>
      </c>
      <c r="K62" s="8">
        <v>435742</v>
      </c>
      <c r="M62" s="8">
        <v>26582374695</v>
      </c>
      <c r="O62" s="8">
        <v>26164718249</v>
      </c>
      <c r="Q62" s="8">
        <v>417656446</v>
      </c>
    </row>
    <row r="63" spans="1:17" ht="18.75" x14ac:dyDescent="0.45">
      <c r="A63" s="5" t="s">
        <v>71</v>
      </c>
      <c r="C63" s="8">
        <v>7481555</v>
      </c>
      <c r="E63" s="8">
        <v>67602691307</v>
      </c>
      <c r="G63" s="8">
        <v>78609510134</v>
      </c>
      <c r="I63" s="8">
        <v>-11006818827</v>
      </c>
      <c r="K63" s="8">
        <v>7481555</v>
      </c>
      <c r="M63" s="8">
        <v>67602691307</v>
      </c>
      <c r="O63" s="8">
        <v>90954996115</v>
      </c>
      <c r="Q63" s="8">
        <v>-23352304808</v>
      </c>
    </row>
    <row r="64" spans="1:17" ht="18.75" x14ac:dyDescent="0.45">
      <c r="A64" s="5" t="s">
        <v>72</v>
      </c>
      <c r="C64" s="8">
        <v>145</v>
      </c>
      <c r="E64" s="8">
        <v>1650372</v>
      </c>
      <c r="G64" s="8">
        <v>1634516</v>
      </c>
      <c r="I64" s="8">
        <v>15856</v>
      </c>
      <c r="K64" s="8">
        <v>145</v>
      </c>
      <c r="M64" s="8">
        <v>1650372</v>
      </c>
      <c r="O64" s="8">
        <v>2123142</v>
      </c>
      <c r="Q64" s="8">
        <v>-472770</v>
      </c>
    </row>
    <row r="65" spans="1:17" ht="18.75" x14ac:dyDescent="0.45">
      <c r="A65" s="5" t="s">
        <v>73</v>
      </c>
      <c r="C65" s="8">
        <v>30102294</v>
      </c>
      <c r="E65" s="8">
        <v>120081742812</v>
      </c>
      <c r="G65" s="8">
        <v>136479648385</v>
      </c>
      <c r="I65" s="8">
        <v>-16397905573</v>
      </c>
      <c r="K65" s="8">
        <v>30102294</v>
      </c>
      <c r="M65" s="8">
        <v>120081742812</v>
      </c>
      <c r="O65" s="8">
        <v>169365229085</v>
      </c>
      <c r="Q65" s="8">
        <v>-49283486273</v>
      </c>
    </row>
    <row r="66" spans="1:17" ht="18.75" x14ac:dyDescent="0.45">
      <c r="A66" s="5" t="s">
        <v>74</v>
      </c>
      <c r="C66" s="8">
        <v>5250000</v>
      </c>
      <c r="E66" s="8">
        <v>38931968250</v>
      </c>
      <c r="G66" s="8">
        <v>43837605000</v>
      </c>
      <c r="I66" s="8">
        <v>-4905636750</v>
      </c>
      <c r="K66" s="8">
        <v>5250000</v>
      </c>
      <c r="M66" s="8">
        <v>38931968250</v>
      </c>
      <c r="O66" s="8">
        <v>58032639000</v>
      </c>
      <c r="Q66" s="8">
        <v>-19100670750</v>
      </c>
    </row>
    <row r="67" spans="1:17" ht="18.75" x14ac:dyDescent="0.45">
      <c r="A67" s="5" t="s">
        <v>75</v>
      </c>
      <c r="C67" s="8">
        <v>11516363</v>
      </c>
      <c r="E67" s="8">
        <v>24658648739</v>
      </c>
      <c r="G67" s="8">
        <v>32271462765</v>
      </c>
      <c r="I67" s="8">
        <v>-7612814026</v>
      </c>
      <c r="K67" s="8">
        <v>11516363</v>
      </c>
      <c r="M67" s="8">
        <v>24658648739</v>
      </c>
      <c r="O67" s="8">
        <v>36953629586</v>
      </c>
      <c r="Q67" s="8">
        <v>-12294980847</v>
      </c>
    </row>
    <row r="68" spans="1:17" ht="18.75" x14ac:dyDescent="0.45">
      <c r="A68" s="5" t="s">
        <v>76</v>
      </c>
      <c r="C68" s="8">
        <v>6195381</v>
      </c>
      <c r="E68" s="8">
        <v>26032057628</v>
      </c>
      <c r="G68" s="8">
        <v>27891930210</v>
      </c>
      <c r="I68" s="8">
        <v>-1859872582</v>
      </c>
      <c r="K68" s="8">
        <v>6195381</v>
      </c>
      <c r="M68" s="8">
        <v>26032057628</v>
      </c>
      <c r="O68" s="8">
        <v>30679581569</v>
      </c>
      <c r="Q68" s="8">
        <v>-4647523941</v>
      </c>
    </row>
    <row r="69" spans="1:17" ht="18.75" x14ac:dyDescent="0.45">
      <c r="A69" s="5" t="s">
        <v>77</v>
      </c>
      <c r="C69" s="8">
        <v>39</v>
      </c>
      <c r="E69" s="8">
        <v>909108</v>
      </c>
      <c r="G69" s="8">
        <v>986644</v>
      </c>
      <c r="I69" s="8">
        <v>-77536</v>
      </c>
      <c r="K69" s="8">
        <v>39</v>
      </c>
      <c r="M69" s="8">
        <v>909108</v>
      </c>
      <c r="O69" s="8">
        <v>764962</v>
      </c>
      <c r="Q69" s="8">
        <v>144146</v>
      </c>
    </row>
    <row r="70" spans="1:17" ht="18.75" x14ac:dyDescent="0.45">
      <c r="A70" s="5" t="s">
        <v>78</v>
      </c>
      <c r="C70" s="8">
        <v>5277328</v>
      </c>
      <c r="E70" s="8">
        <v>20411905453</v>
      </c>
      <c r="G70" s="8">
        <v>24330613593</v>
      </c>
      <c r="I70" s="8">
        <v>-3918708140</v>
      </c>
      <c r="K70" s="8">
        <v>5277328</v>
      </c>
      <c r="M70" s="8">
        <v>20411905453</v>
      </c>
      <c r="O70" s="8">
        <v>23800774875</v>
      </c>
      <c r="Q70" s="8">
        <v>-3388869422</v>
      </c>
    </row>
    <row r="71" spans="1:17" ht="18.75" x14ac:dyDescent="0.45">
      <c r="A71" s="5" t="s">
        <v>79</v>
      </c>
      <c r="C71" s="8">
        <v>447572</v>
      </c>
      <c r="E71" s="8">
        <v>17934279637</v>
      </c>
      <c r="G71" s="8">
        <v>20479158812</v>
      </c>
      <c r="I71" s="8">
        <v>-2544879175</v>
      </c>
      <c r="K71" s="8">
        <v>447572</v>
      </c>
      <c r="M71" s="8">
        <v>17934279637</v>
      </c>
      <c r="O71" s="8">
        <v>25920395229</v>
      </c>
      <c r="Q71" s="8">
        <v>-7986115592</v>
      </c>
    </row>
    <row r="72" spans="1:17" ht="18.75" x14ac:dyDescent="0.45">
      <c r="A72" s="5" t="s">
        <v>80</v>
      </c>
      <c r="C72" s="8">
        <v>630116</v>
      </c>
      <c r="E72" s="8">
        <v>25230055099</v>
      </c>
      <c r="G72" s="8">
        <v>26182132650</v>
      </c>
      <c r="I72" s="8">
        <v>-952077551</v>
      </c>
      <c r="K72" s="8">
        <v>630116</v>
      </c>
      <c r="M72" s="8">
        <v>25230055099</v>
      </c>
      <c r="O72" s="8">
        <v>24728961651</v>
      </c>
      <c r="Q72" s="8">
        <v>501093448</v>
      </c>
    </row>
    <row r="73" spans="1:17" ht="18.75" x14ac:dyDescent="0.45">
      <c r="A73" s="5" t="s">
        <v>81</v>
      </c>
      <c r="C73" s="8">
        <v>1897609</v>
      </c>
      <c r="E73" s="8">
        <v>20202468205</v>
      </c>
      <c r="G73" s="8">
        <v>22107649614</v>
      </c>
      <c r="I73" s="8">
        <v>-1905181409</v>
      </c>
      <c r="K73" s="8">
        <v>1897609</v>
      </c>
      <c r="M73" s="8">
        <v>20202468205</v>
      </c>
      <c r="O73" s="8">
        <v>31633556658</v>
      </c>
      <c r="Q73" s="8">
        <v>-11431088453</v>
      </c>
    </row>
    <row r="74" spans="1:17" ht="18.75" x14ac:dyDescent="0.45">
      <c r="A74" s="5" t="s">
        <v>82</v>
      </c>
      <c r="C74" s="8">
        <v>799609</v>
      </c>
      <c r="E74" s="8">
        <v>141292771790</v>
      </c>
      <c r="G74" s="8">
        <v>131746607359</v>
      </c>
      <c r="I74" s="8">
        <v>9546164431</v>
      </c>
      <c r="K74" s="8">
        <v>799609</v>
      </c>
      <c r="M74" s="8">
        <v>141292771790</v>
      </c>
      <c r="O74" s="8">
        <v>120292799745</v>
      </c>
      <c r="Q74" s="8">
        <v>20999972045</v>
      </c>
    </row>
    <row r="75" spans="1:17" ht="18.75" x14ac:dyDescent="0.45">
      <c r="A75" s="5" t="s">
        <v>83</v>
      </c>
      <c r="C75" s="8">
        <v>524472</v>
      </c>
      <c r="E75" s="8">
        <v>101110888887</v>
      </c>
      <c r="G75" s="8">
        <v>93420955861</v>
      </c>
      <c r="I75" s="8">
        <v>7689933026</v>
      </c>
      <c r="K75" s="8">
        <v>524472</v>
      </c>
      <c r="M75" s="8">
        <v>101110888887</v>
      </c>
      <c r="O75" s="8">
        <v>83416222656</v>
      </c>
      <c r="Q75" s="8">
        <v>17694666231</v>
      </c>
    </row>
    <row r="76" spans="1:17" ht="18.75" x14ac:dyDescent="0.45">
      <c r="A76" s="5" t="s">
        <v>84</v>
      </c>
      <c r="C76" s="8">
        <v>914746</v>
      </c>
      <c r="E76" s="8">
        <v>13403130072</v>
      </c>
      <c r="G76" s="8">
        <v>14139665713</v>
      </c>
      <c r="I76" s="8">
        <v>-736535641</v>
      </c>
      <c r="K76" s="8">
        <v>914746</v>
      </c>
      <c r="M76" s="8">
        <v>13403130072</v>
      </c>
      <c r="O76" s="8">
        <v>14457921855</v>
      </c>
      <c r="Q76" s="8">
        <v>-1054791783</v>
      </c>
    </row>
    <row r="77" spans="1:17" ht="18.75" x14ac:dyDescent="0.45">
      <c r="A77" s="5" t="s">
        <v>85</v>
      </c>
      <c r="C77" s="8">
        <v>9469137</v>
      </c>
      <c r="E77" s="8">
        <v>36060420077</v>
      </c>
      <c r="G77" s="8">
        <v>42715266591</v>
      </c>
      <c r="I77" s="8">
        <v>-6654846514</v>
      </c>
      <c r="K77" s="8">
        <v>9469137</v>
      </c>
      <c r="M77" s="8">
        <v>36060420077</v>
      </c>
      <c r="O77" s="8">
        <v>75396493035</v>
      </c>
      <c r="Q77" s="8">
        <v>-39336072958</v>
      </c>
    </row>
    <row r="78" spans="1:17" ht="18.75" x14ac:dyDescent="0.45">
      <c r="A78" s="5" t="s">
        <v>86</v>
      </c>
      <c r="C78" s="8">
        <v>1073068</v>
      </c>
      <c r="E78" s="8">
        <v>57867566063</v>
      </c>
      <c r="G78" s="8">
        <v>57387558603</v>
      </c>
      <c r="I78" s="8">
        <v>480007460</v>
      </c>
      <c r="K78" s="8">
        <v>1073068</v>
      </c>
      <c r="M78" s="8">
        <v>57867566063</v>
      </c>
      <c r="O78" s="8">
        <v>51371979177</v>
      </c>
      <c r="Q78" s="8">
        <v>6495586886</v>
      </c>
    </row>
    <row r="79" spans="1:17" ht="37.5" x14ac:dyDescent="0.45">
      <c r="A79" s="5" t="s">
        <v>87</v>
      </c>
      <c r="C79" s="8">
        <v>8502170</v>
      </c>
      <c r="E79" s="8">
        <v>12212536118</v>
      </c>
      <c r="G79" s="8">
        <v>12761888954</v>
      </c>
      <c r="I79" s="8">
        <v>-549352836</v>
      </c>
      <c r="K79" s="8">
        <v>8502170</v>
      </c>
      <c r="M79" s="8">
        <v>12212536118</v>
      </c>
      <c r="O79" s="8">
        <v>16438327162</v>
      </c>
      <c r="Q79" s="8">
        <v>-4225791044</v>
      </c>
    </row>
    <row r="80" spans="1:17" ht="56.25" x14ac:dyDescent="0.45">
      <c r="A80" s="5" t="s">
        <v>88</v>
      </c>
      <c r="C80" s="8">
        <v>0</v>
      </c>
      <c r="E80" s="8">
        <v>571</v>
      </c>
      <c r="G80" s="8">
        <v>571</v>
      </c>
      <c r="I80" s="8">
        <v>0</v>
      </c>
      <c r="K80" s="8">
        <v>0</v>
      </c>
      <c r="M80" s="8">
        <v>571</v>
      </c>
      <c r="O80" s="8">
        <v>571</v>
      </c>
      <c r="Q80" s="8">
        <v>0</v>
      </c>
    </row>
    <row r="81" spans="1:17" ht="18.75" x14ac:dyDescent="0.45">
      <c r="A81" s="5" t="s">
        <v>89</v>
      </c>
      <c r="C81" s="8">
        <v>4335717</v>
      </c>
      <c r="E81" s="8">
        <v>22372792041</v>
      </c>
      <c r="G81" s="8">
        <v>33539793423</v>
      </c>
      <c r="I81" s="8">
        <v>-11167001382</v>
      </c>
      <c r="K81" s="8">
        <v>4335717</v>
      </c>
      <c r="M81" s="8">
        <v>22372792041</v>
      </c>
      <c r="O81" s="8">
        <v>31482357448</v>
      </c>
      <c r="Q81" s="8">
        <v>-9109565407</v>
      </c>
    </row>
    <row r="82" spans="1:17" ht="18.75" x14ac:dyDescent="0.45">
      <c r="A82" s="10" t="s">
        <v>90</v>
      </c>
      <c r="C82" s="10">
        <f>SUM(C9:$C$81)</f>
        <v>505629579</v>
      </c>
      <c r="E82" s="10">
        <f>SUM(E9:$E$81)</f>
        <v>2641688320875</v>
      </c>
      <c r="G82" s="10">
        <f>SUM(G9:$G$81)</f>
        <v>2889604401545</v>
      </c>
      <c r="I82" s="10">
        <f>SUM(I9:$I$81)</f>
        <v>-247916080670</v>
      </c>
      <c r="K82" s="10">
        <f>SUM(K9:$K$81)</f>
        <v>505629579</v>
      </c>
      <c r="M82" s="10">
        <f>SUM(M9:$M$81)</f>
        <v>2641688320875</v>
      </c>
      <c r="O82" s="10">
        <f>SUM(O9:$O$81)</f>
        <v>3173744994066</v>
      </c>
      <c r="Q82" s="10">
        <f>SUM(Q9:$Q$81)</f>
        <v>-532056673191</v>
      </c>
    </row>
    <row r="83" spans="1:17" ht="18.75" x14ac:dyDescent="0.45">
      <c r="C83" s="12"/>
      <c r="E83" s="12"/>
      <c r="G83" s="12"/>
      <c r="I83" s="12"/>
      <c r="K83" s="12"/>
      <c r="M83" s="12"/>
      <c r="O83" s="12"/>
      <c r="Q83" s="12"/>
    </row>
    <row r="85" spans="1:17" ht="18.75" x14ac:dyDescent="0.45">
      <c r="A85" s="24" t="s">
        <v>207</v>
      </c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6"/>
    </row>
  </sheetData>
  <mergeCells count="7">
    <mergeCell ref="A85:Q85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80"/>
  <sheetViews>
    <sheetView rightToLeft="1" workbookViewId="0">
      <selection sqref="A1:XFD1048576"/>
    </sheetView>
  </sheetViews>
  <sheetFormatPr defaultRowHeight="18" x14ac:dyDescent="0.45"/>
  <cols>
    <col min="1" max="1" width="21.28515625" style="3" customWidth="1"/>
    <col min="2" max="2" width="1.42578125" style="3" customWidth="1"/>
    <col min="3" max="3" width="17" style="3" customWidth="1"/>
    <col min="4" max="4" width="1.42578125" style="3" customWidth="1"/>
    <col min="5" max="5" width="17" style="3" customWidth="1"/>
    <col min="6" max="6" width="1.42578125" style="3" customWidth="1"/>
    <col min="7" max="7" width="17" style="3" customWidth="1"/>
    <col min="8" max="8" width="1.42578125" style="3" customWidth="1"/>
    <col min="9" max="9" width="17" style="3" customWidth="1"/>
    <col min="10" max="10" width="1.42578125" style="3" customWidth="1"/>
    <col min="11" max="11" width="10.7109375" style="3" customWidth="1"/>
    <col min="12" max="12" width="1.42578125" style="3" customWidth="1"/>
    <col min="13" max="13" width="17" style="3" customWidth="1"/>
    <col min="14" max="14" width="1.42578125" style="3" customWidth="1"/>
    <col min="15" max="15" width="17" style="3" customWidth="1"/>
    <col min="16" max="16" width="1.42578125" style="3" customWidth="1"/>
    <col min="17" max="17" width="17" style="3" customWidth="1"/>
    <col min="18" max="18" width="1.42578125" style="3" customWidth="1"/>
    <col min="19" max="19" width="17" style="3" customWidth="1"/>
    <col min="20" max="20" width="1.42578125" style="3" customWidth="1"/>
    <col min="21" max="21" width="10.7109375" style="3" customWidth="1"/>
    <col min="22" max="16384" width="9.140625" style="3"/>
  </cols>
  <sheetData>
    <row r="1" spans="1:21" ht="20.100000000000001" customHeight="1" x14ac:dyDescent="0.45">
      <c r="A1" s="17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20.100000000000001" customHeight="1" x14ac:dyDescent="0.45">
      <c r="A2" s="17" t="s">
        <v>141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20.100000000000001" customHeight="1" x14ac:dyDescent="0.45">
      <c r="A3" s="17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5" spans="1:21" ht="21" x14ac:dyDescent="0.45">
      <c r="A5" s="18" t="s">
        <v>210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7" spans="1:21" ht="21" x14ac:dyDescent="0.45">
      <c r="C7" s="19" t="s">
        <v>157</v>
      </c>
      <c r="D7" s="20"/>
      <c r="E7" s="20"/>
      <c r="F7" s="20"/>
      <c r="G7" s="20"/>
      <c r="H7" s="20"/>
      <c r="I7" s="20"/>
      <c r="J7" s="20"/>
      <c r="K7" s="20"/>
      <c r="M7" s="19" t="s">
        <v>7</v>
      </c>
      <c r="N7" s="20"/>
      <c r="O7" s="20"/>
      <c r="P7" s="20"/>
      <c r="Q7" s="20"/>
      <c r="R7" s="20"/>
      <c r="S7" s="20"/>
      <c r="T7" s="20"/>
      <c r="U7" s="20"/>
    </row>
    <row r="8" spans="1:21" ht="42" x14ac:dyDescent="0.45">
      <c r="A8" s="4" t="s">
        <v>211</v>
      </c>
      <c r="C8" s="13" t="s">
        <v>155</v>
      </c>
      <c r="E8" s="13" t="s">
        <v>212</v>
      </c>
      <c r="G8" s="13" t="s">
        <v>213</v>
      </c>
      <c r="I8" s="13" t="s">
        <v>214</v>
      </c>
      <c r="K8" s="13" t="s">
        <v>215</v>
      </c>
      <c r="M8" s="13" t="s">
        <v>155</v>
      </c>
      <c r="O8" s="13" t="s">
        <v>212</v>
      </c>
      <c r="Q8" s="13" t="s">
        <v>213</v>
      </c>
      <c r="S8" s="13" t="s">
        <v>214</v>
      </c>
      <c r="U8" s="13" t="s">
        <v>215</v>
      </c>
    </row>
    <row r="9" spans="1:21" ht="18.75" x14ac:dyDescent="0.45">
      <c r="A9" s="5" t="s">
        <v>17</v>
      </c>
      <c r="C9" s="8">
        <v>0</v>
      </c>
      <c r="E9" s="8">
        <v>6950531</v>
      </c>
      <c r="G9" s="8">
        <v>0</v>
      </c>
      <c r="I9" s="8">
        <v>6950531</v>
      </c>
      <c r="K9" s="9">
        <v>-3.5357559263274465E-5</v>
      </c>
      <c r="M9" s="8">
        <v>0</v>
      </c>
      <c r="O9" s="8">
        <v>6950531</v>
      </c>
      <c r="Q9" s="8">
        <v>0</v>
      </c>
      <c r="S9" s="8">
        <v>6950531</v>
      </c>
      <c r="U9" s="9">
        <v>-2.2712679270002488E-5</v>
      </c>
    </row>
    <row r="10" spans="1:21" ht="18.75" x14ac:dyDescent="0.45">
      <c r="A10" s="5" t="s">
        <v>18</v>
      </c>
      <c r="C10" s="8">
        <v>0</v>
      </c>
      <c r="E10" s="8">
        <v>-1543674371</v>
      </c>
      <c r="G10" s="8">
        <v>0</v>
      </c>
      <c r="I10" s="8">
        <v>-1543674371</v>
      </c>
      <c r="K10" s="9">
        <v>7.8527177356421309E-3</v>
      </c>
      <c r="M10" s="8">
        <v>3657967780</v>
      </c>
      <c r="O10" s="8">
        <v>-1132028763</v>
      </c>
      <c r="Q10" s="8">
        <v>0</v>
      </c>
      <c r="S10" s="8">
        <v>2525939017</v>
      </c>
      <c r="U10" s="9">
        <v>-8.2541668756971748E-3</v>
      </c>
    </row>
    <row r="11" spans="1:21" ht="18.75" x14ac:dyDescent="0.45">
      <c r="A11" s="5" t="s">
        <v>20</v>
      </c>
      <c r="C11" s="8">
        <v>0</v>
      </c>
      <c r="E11" s="8">
        <v>-1691773695</v>
      </c>
      <c r="G11" s="8">
        <v>0</v>
      </c>
      <c r="I11" s="8">
        <v>-1691773695</v>
      </c>
      <c r="K11" s="9">
        <v>8.6061034302287575E-3</v>
      </c>
      <c r="M11" s="8">
        <v>762600000</v>
      </c>
      <c r="O11" s="8">
        <v>-952200495</v>
      </c>
      <c r="Q11" s="8">
        <v>-22179850</v>
      </c>
      <c r="S11" s="8">
        <v>-211780345</v>
      </c>
      <c r="U11" s="9">
        <v>6.9204770853845197E-4</v>
      </c>
    </row>
    <row r="12" spans="1:21" ht="18.75" x14ac:dyDescent="0.45">
      <c r="A12" s="5" t="s">
        <v>21</v>
      </c>
      <c r="C12" s="8">
        <v>0</v>
      </c>
      <c r="E12" s="8">
        <v>-2853403437</v>
      </c>
      <c r="G12" s="8">
        <v>0</v>
      </c>
      <c r="I12" s="8">
        <v>-2853403437</v>
      </c>
      <c r="K12" s="9">
        <v>1.4515348701524898E-2</v>
      </c>
      <c r="M12" s="8">
        <v>2597722000</v>
      </c>
      <c r="O12" s="8">
        <v>-2857584050</v>
      </c>
      <c r="Q12" s="8">
        <v>0</v>
      </c>
      <c r="S12" s="8">
        <v>-259862050</v>
      </c>
      <c r="U12" s="9">
        <v>8.4916726450041729E-4</v>
      </c>
    </row>
    <row r="13" spans="1:21" ht="18.75" x14ac:dyDescent="0.45">
      <c r="A13" s="5" t="s">
        <v>22</v>
      </c>
      <c r="C13" s="8">
        <v>0</v>
      </c>
      <c r="E13" s="8">
        <v>-443776008</v>
      </c>
      <c r="G13" s="8">
        <v>0</v>
      </c>
      <c r="I13" s="8">
        <v>-443776008</v>
      </c>
      <c r="K13" s="9">
        <v>2.2575018372667302E-3</v>
      </c>
      <c r="M13" s="8">
        <v>212586800</v>
      </c>
      <c r="O13" s="8">
        <v>-1120006116</v>
      </c>
      <c r="Q13" s="8">
        <v>0</v>
      </c>
      <c r="S13" s="8">
        <v>-907419316</v>
      </c>
      <c r="U13" s="9">
        <v>2.9652301223766983E-3</v>
      </c>
    </row>
    <row r="14" spans="1:21" ht="18.75" x14ac:dyDescent="0.45">
      <c r="A14" s="5" t="s">
        <v>23</v>
      </c>
      <c r="C14" s="8">
        <v>0</v>
      </c>
      <c r="E14" s="8">
        <v>-1345193259</v>
      </c>
      <c r="G14" s="8">
        <v>0</v>
      </c>
      <c r="I14" s="8">
        <v>-1345193259</v>
      </c>
      <c r="K14" s="9">
        <v>6.843038377305247E-3</v>
      </c>
      <c r="M14" s="8">
        <v>203189950</v>
      </c>
      <c r="O14" s="8">
        <v>-1583530803</v>
      </c>
      <c r="Q14" s="8">
        <v>0</v>
      </c>
      <c r="S14" s="8">
        <v>-1380340853</v>
      </c>
      <c r="U14" s="9">
        <v>4.5106250267023702E-3</v>
      </c>
    </row>
    <row r="15" spans="1:21" ht="18.75" x14ac:dyDescent="0.45">
      <c r="A15" s="5" t="s">
        <v>24</v>
      </c>
      <c r="C15" s="8">
        <v>0</v>
      </c>
      <c r="E15" s="8">
        <v>-2731649400</v>
      </c>
      <c r="G15" s="8">
        <v>0</v>
      </c>
      <c r="I15" s="8">
        <v>-2731649400</v>
      </c>
      <c r="K15" s="9">
        <v>1.3895982270561507E-2</v>
      </c>
      <c r="M15" s="8">
        <v>0</v>
      </c>
      <c r="O15" s="8">
        <v>-5165083800</v>
      </c>
      <c r="Q15" s="8">
        <v>0</v>
      </c>
      <c r="S15" s="8">
        <v>-5165083800</v>
      </c>
      <c r="U15" s="9">
        <v>1.6878263222203552E-2</v>
      </c>
    </row>
    <row r="16" spans="1:21" ht="18.75" x14ac:dyDescent="0.45">
      <c r="A16" s="5" t="s">
        <v>25</v>
      </c>
      <c r="C16" s="8">
        <v>0</v>
      </c>
      <c r="E16" s="8">
        <v>-2319150504</v>
      </c>
      <c r="G16" s="8">
        <v>0</v>
      </c>
      <c r="I16" s="8">
        <v>-2319150504</v>
      </c>
      <c r="K16" s="9">
        <v>1.1797588038328704E-2</v>
      </c>
      <c r="M16" s="8">
        <v>724953460</v>
      </c>
      <c r="O16" s="8">
        <v>-11549893609</v>
      </c>
      <c r="Q16" s="8">
        <v>0</v>
      </c>
      <c r="S16" s="8">
        <v>-10824940149</v>
      </c>
      <c r="U16" s="9">
        <v>3.5373325249712567E-2</v>
      </c>
    </row>
    <row r="17" spans="1:21" ht="18.75" x14ac:dyDescent="0.45">
      <c r="A17" s="5" t="s">
        <v>26</v>
      </c>
      <c r="C17" s="8">
        <v>0</v>
      </c>
      <c r="E17" s="8">
        <v>-7904188575</v>
      </c>
      <c r="G17" s="8">
        <v>0</v>
      </c>
      <c r="I17" s="8">
        <v>-7904188575</v>
      </c>
      <c r="K17" s="9">
        <v>4.0208843895331081E-2</v>
      </c>
      <c r="M17" s="8">
        <v>294500000</v>
      </c>
      <c r="O17" s="8">
        <v>-24072337165</v>
      </c>
      <c r="Q17" s="8">
        <v>0</v>
      </c>
      <c r="S17" s="8">
        <v>-23777837165</v>
      </c>
      <c r="U17" s="9">
        <v>7.7700306532405977E-2</v>
      </c>
    </row>
    <row r="18" spans="1:21" ht="18.75" x14ac:dyDescent="0.45">
      <c r="A18" s="5" t="s">
        <v>27</v>
      </c>
      <c r="C18" s="8">
        <v>10018864200</v>
      </c>
      <c r="E18" s="8">
        <v>-7535836417</v>
      </c>
      <c r="G18" s="8">
        <v>0</v>
      </c>
      <c r="I18" s="8">
        <v>2483027783</v>
      </c>
      <c r="K18" s="9">
        <v>-1.2631236662318248E-2</v>
      </c>
      <c r="M18" s="8">
        <v>10018864200</v>
      </c>
      <c r="O18" s="8">
        <v>8963324327</v>
      </c>
      <c r="Q18" s="8">
        <v>-340263305</v>
      </c>
      <c r="S18" s="8">
        <v>18641925222</v>
      </c>
      <c r="U18" s="9">
        <v>-6.0917369988372966E-2</v>
      </c>
    </row>
    <row r="19" spans="1:21" ht="18.75" x14ac:dyDescent="0.45">
      <c r="A19" s="5" t="s">
        <v>28</v>
      </c>
      <c r="C19" s="8">
        <v>0</v>
      </c>
      <c r="E19" s="8">
        <v>-6310381371</v>
      </c>
      <c r="G19" s="8">
        <v>0</v>
      </c>
      <c r="I19" s="8">
        <v>-6310381371</v>
      </c>
      <c r="K19" s="9">
        <v>3.2101098937476244E-2</v>
      </c>
      <c r="M19" s="8">
        <v>2844527520</v>
      </c>
      <c r="O19" s="8">
        <v>-14965602995</v>
      </c>
      <c r="Q19" s="8">
        <v>-5453603823</v>
      </c>
      <c r="S19" s="8">
        <v>-17574679298</v>
      </c>
      <c r="U19" s="9">
        <v>5.742986459144294E-2</v>
      </c>
    </row>
    <row r="20" spans="1:21" ht="18.75" x14ac:dyDescent="0.45">
      <c r="A20" s="5" t="s">
        <v>29</v>
      </c>
      <c r="C20" s="8">
        <v>2110353600</v>
      </c>
      <c r="E20" s="8">
        <v>-5506717115</v>
      </c>
      <c r="G20" s="8">
        <v>0</v>
      </c>
      <c r="I20" s="8">
        <v>-3396363515</v>
      </c>
      <c r="K20" s="9">
        <v>1.7277402871987143E-2</v>
      </c>
      <c r="M20" s="8">
        <v>2110353600</v>
      </c>
      <c r="O20" s="8">
        <v>-6953493948</v>
      </c>
      <c r="Q20" s="8">
        <v>0</v>
      </c>
      <c r="S20" s="8">
        <v>-4843140348</v>
      </c>
      <c r="U20" s="9">
        <v>1.5826228727522002E-2</v>
      </c>
    </row>
    <row r="21" spans="1:21" ht="18.75" x14ac:dyDescent="0.45">
      <c r="A21" s="5" t="s">
        <v>216</v>
      </c>
      <c r="C21" s="8">
        <v>2287648000</v>
      </c>
      <c r="E21" s="8">
        <v>-4587843172</v>
      </c>
      <c r="G21" s="8">
        <v>0</v>
      </c>
      <c r="I21" s="8">
        <v>-2300195172</v>
      </c>
      <c r="K21" s="9">
        <v>1.1701161697011034E-2</v>
      </c>
      <c r="M21" s="8">
        <v>2287648000</v>
      </c>
      <c r="O21" s="8">
        <v>-4734366142</v>
      </c>
      <c r="Q21" s="8">
        <v>0</v>
      </c>
      <c r="S21" s="8">
        <v>-2446718142</v>
      </c>
      <c r="U21" s="9">
        <v>7.9952919314139319E-3</v>
      </c>
    </row>
    <row r="22" spans="1:21" ht="37.5" x14ac:dyDescent="0.45">
      <c r="A22" s="5" t="s">
        <v>30</v>
      </c>
      <c r="C22" s="8">
        <v>0</v>
      </c>
      <c r="E22" s="8">
        <v>-1738315155</v>
      </c>
      <c r="G22" s="8">
        <v>0</v>
      </c>
      <c r="I22" s="8">
        <v>-1738315155</v>
      </c>
      <c r="K22" s="9">
        <v>8.8428612304816186E-3</v>
      </c>
      <c r="M22" s="8">
        <v>0</v>
      </c>
      <c r="O22" s="8">
        <v>7831377</v>
      </c>
      <c r="Q22" s="8">
        <v>0</v>
      </c>
      <c r="S22" s="8">
        <v>7831377</v>
      </c>
      <c r="U22" s="9">
        <v>-2.5591074127066589E-5</v>
      </c>
    </row>
    <row r="23" spans="1:21" ht="37.5" x14ac:dyDescent="0.45">
      <c r="A23" s="5" t="s">
        <v>32</v>
      </c>
      <c r="C23" s="8">
        <v>0</v>
      </c>
      <c r="E23" s="8">
        <v>-5585973000</v>
      </c>
      <c r="G23" s="8">
        <v>0</v>
      </c>
      <c r="I23" s="8">
        <v>-5585973000</v>
      </c>
      <c r="K23" s="9">
        <v>2.8416011868812766E-2</v>
      </c>
      <c r="M23" s="8">
        <v>0</v>
      </c>
      <c r="O23" s="8">
        <v>-24164904914</v>
      </c>
      <c r="Q23" s="8">
        <v>0</v>
      </c>
      <c r="S23" s="8">
        <v>-24164904914</v>
      </c>
      <c r="U23" s="9">
        <v>7.8965151713126527E-2</v>
      </c>
    </row>
    <row r="24" spans="1:21" ht="37.5" x14ac:dyDescent="0.45">
      <c r="A24" s="5" t="s">
        <v>217</v>
      </c>
      <c r="C24" s="8">
        <v>0</v>
      </c>
      <c r="E24" s="8">
        <v>-8800921080</v>
      </c>
      <c r="G24" s="8">
        <v>0</v>
      </c>
      <c r="I24" s="8">
        <v>-8800921080</v>
      </c>
      <c r="K24" s="9">
        <v>4.4770548992228293E-2</v>
      </c>
      <c r="M24" s="8">
        <v>20400000</v>
      </c>
      <c r="O24" s="8">
        <v>-9409279680</v>
      </c>
      <c r="Q24" s="8">
        <v>0</v>
      </c>
      <c r="S24" s="8">
        <v>-9388879680</v>
      </c>
      <c r="U24" s="9">
        <v>3.0680621793713832E-2</v>
      </c>
    </row>
    <row r="25" spans="1:21" ht="18.75" x14ac:dyDescent="0.45">
      <c r="A25" s="5" t="s">
        <v>218</v>
      </c>
      <c r="C25" s="8">
        <v>15360488</v>
      </c>
      <c r="E25" s="8">
        <v>13880994</v>
      </c>
      <c r="G25" s="8">
        <v>0</v>
      </c>
      <c r="I25" s="8">
        <v>29241482</v>
      </c>
      <c r="K25" s="9">
        <v>-1.4875229428672047E-4</v>
      </c>
      <c r="M25" s="8">
        <v>15360488</v>
      </c>
      <c r="O25" s="8">
        <v>-226366974</v>
      </c>
      <c r="Q25" s="8">
        <v>0</v>
      </c>
      <c r="S25" s="8">
        <v>-211006486</v>
      </c>
      <c r="U25" s="9">
        <v>6.8951892170659621E-4</v>
      </c>
    </row>
    <row r="26" spans="1:21" ht="18.75" x14ac:dyDescent="0.45">
      <c r="A26" s="5" t="s">
        <v>34</v>
      </c>
      <c r="C26" s="8">
        <v>0</v>
      </c>
      <c r="E26" s="8">
        <v>-2409868974</v>
      </c>
      <c r="G26" s="8">
        <v>0</v>
      </c>
      <c r="I26" s="8">
        <v>-2409868974</v>
      </c>
      <c r="K26" s="9">
        <v>1.2259075610903891E-2</v>
      </c>
      <c r="M26" s="8">
        <v>2708964350</v>
      </c>
      <c r="O26" s="8">
        <v>-8745273552</v>
      </c>
      <c r="Q26" s="8">
        <v>0</v>
      </c>
      <c r="S26" s="8">
        <v>-6036309202</v>
      </c>
      <c r="U26" s="9">
        <v>1.9725220257213537E-2</v>
      </c>
    </row>
    <row r="27" spans="1:21" ht="18.75" x14ac:dyDescent="0.45">
      <c r="A27" s="5" t="s">
        <v>35</v>
      </c>
      <c r="C27" s="8">
        <v>0</v>
      </c>
      <c r="E27" s="8">
        <v>-2477071952</v>
      </c>
      <c r="G27" s="8">
        <v>0</v>
      </c>
      <c r="I27" s="8">
        <v>-2477071952</v>
      </c>
      <c r="K27" s="9">
        <v>1.2600939171731622E-2</v>
      </c>
      <c r="M27" s="8">
        <v>2645943400</v>
      </c>
      <c r="O27" s="8">
        <v>-10673928231</v>
      </c>
      <c r="Q27" s="8">
        <v>0</v>
      </c>
      <c r="S27" s="8">
        <v>-8027984831</v>
      </c>
      <c r="U27" s="9">
        <v>2.6233541674866009E-2</v>
      </c>
    </row>
    <row r="28" spans="1:21" ht="18.75" x14ac:dyDescent="0.45">
      <c r="A28" s="5" t="s">
        <v>36</v>
      </c>
      <c r="C28" s="8">
        <v>0</v>
      </c>
      <c r="E28" s="8">
        <v>-783953875</v>
      </c>
      <c r="G28" s="8">
        <v>0</v>
      </c>
      <c r="I28" s="8">
        <v>-783953875</v>
      </c>
      <c r="K28" s="9">
        <v>3.9879968300243771E-3</v>
      </c>
      <c r="M28" s="8">
        <v>4929039500</v>
      </c>
      <c r="O28" s="8">
        <v>-6088890306</v>
      </c>
      <c r="Q28" s="8">
        <v>0</v>
      </c>
      <c r="S28" s="8">
        <v>-1159850806</v>
      </c>
      <c r="U28" s="9">
        <v>3.7901160872071322E-3</v>
      </c>
    </row>
    <row r="29" spans="1:21" ht="18.75" x14ac:dyDescent="0.45">
      <c r="A29" s="5" t="s">
        <v>38</v>
      </c>
      <c r="C29" s="8">
        <v>0</v>
      </c>
      <c r="E29" s="8">
        <v>-9923603575</v>
      </c>
      <c r="G29" s="8">
        <v>0</v>
      </c>
      <c r="I29" s="8">
        <v>-9923603575</v>
      </c>
      <c r="K29" s="9">
        <v>5.0481668452137668E-2</v>
      </c>
      <c r="M29" s="8">
        <v>1856045580</v>
      </c>
      <c r="O29" s="8">
        <v>-17643952205</v>
      </c>
      <c r="Q29" s="8">
        <v>0</v>
      </c>
      <c r="S29" s="8">
        <v>-15787906625</v>
      </c>
      <c r="U29" s="9">
        <v>5.1591117213688052E-2</v>
      </c>
    </row>
    <row r="30" spans="1:21" ht="18.75" x14ac:dyDescent="0.45">
      <c r="A30" s="5" t="s">
        <v>39</v>
      </c>
      <c r="C30" s="8">
        <v>0</v>
      </c>
      <c r="E30" s="8">
        <v>-873968760</v>
      </c>
      <c r="G30" s="8">
        <v>0</v>
      </c>
      <c r="I30" s="8">
        <v>-873968760</v>
      </c>
      <c r="K30" s="9">
        <v>4.4459052446425311E-3</v>
      </c>
      <c r="M30" s="8">
        <v>1570000000</v>
      </c>
      <c r="O30" s="8">
        <v>-3680032743</v>
      </c>
      <c r="Q30" s="8">
        <v>0</v>
      </c>
      <c r="S30" s="8">
        <v>-2110032743</v>
      </c>
      <c r="U30" s="9">
        <v>6.8950842663621798E-3</v>
      </c>
    </row>
    <row r="31" spans="1:21" ht="18.75" x14ac:dyDescent="0.45">
      <c r="A31" s="5" t="s">
        <v>40</v>
      </c>
      <c r="C31" s="8">
        <v>0</v>
      </c>
      <c r="E31" s="8">
        <v>-4150755180</v>
      </c>
      <c r="G31" s="8">
        <v>0</v>
      </c>
      <c r="I31" s="8">
        <v>-4150755180</v>
      </c>
      <c r="K31" s="9">
        <v>2.111501585478771E-2</v>
      </c>
      <c r="M31" s="8">
        <v>0</v>
      </c>
      <c r="O31" s="8">
        <v>-6737869710</v>
      </c>
      <c r="Q31" s="8">
        <v>0</v>
      </c>
      <c r="S31" s="8">
        <v>-6737869710</v>
      </c>
      <c r="U31" s="9">
        <v>2.2017752843098558E-2</v>
      </c>
    </row>
    <row r="32" spans="1:21" ht="18.75" x14ac:dyDescent="0.45">
      <c r="A32" s="5" t="s">
        <v>41</v>
      </c>
      <c r="C32" s="8">
        <v>0</v>
      </c>
      <c r="E32" s="8">
        <v>-2276050497</v>
      </c>
      <c r="G32" s="8">
        <v>0</v>
      </c>
      <c r="I32" s="8">
        <v>-2276050497</v>
      </c>
      <c r="K32" s="9">
        <v>1.1578337012507793E-2</v>
      </c>
      <c r="M32" s="8">
        <v>1398455170</v>
      </c>
      <c r="O32" s="8">
        <v>-7412479156</v>
      </c>
      <c r="Q32" s="8">
        <v>0</v>
      </c>
      <c r="S32" s="8">
        <v>-6014023986</v>
      </c>
      <c r="U32" s="9">
        <v>1.9652397481015469E-2</v>
      </c>
    </row>
    <row r="33" spans="1:21" ht="18.75" x14ac:dyDescent="0.45">
      <c r="A33" s="5" t="s">
        <v>42</v>
      </c>
      <c r="C33" s="8">
        <v>0</v>
      </c>
      <c r="E33" s="8">
        <v>210227656</v>
      </c>
      <c r="G33" s="8">
        <v>0</v>
      </c>
      <c r="I33" s="8">
        <v>210227656</v>
      </c>
      <c r="K33" s="9">
        <v>-1.0694343793012761E-3</v>
      </c>
      <c r="M33" s="8">
        <v>0</v>
      </c>
      <c r="O33" s="8">
        <v>132775362</v>
      </c>
      <c r="Q33" s="8">
        <v>0</v>
      </c>
      <c r="S33" s="8">
        <v>132775362</v>
      </c>
      <c r="U33" s="9">
        <v>-4.338782478726411E-4</v>
      </c>
    </row>
    <row r="34" spans="1:21" ht="18.75" x14ac:dyDescent="0.45">
      <c r="A34" s="5" t="s">
        <v>43</v>
      </c>
      <c r="C34" s="8">
        <v>0</v>
      </c>
      <c r="E34" s="8">
        <v>-633800673</v>
      </c>
      <c r="G34" s="8">
        <v>0</v>
      </c>
      <c r="I34" s="8">
        <v>-633800673</v>
      </c>
      <c r="K34" s="9">
        <v>3.2241629965682824E-3</v>
      </c>
      <c r="M34" s="8">
        <v>411351200</v>
      </c>
      <c r="O34" s="8">
        <v>-1512943543</v>
      </c>
      <c r="Q34" s="8">
        <v>0</v>
      </c>
      <c r="S34" s="8">
        <v>-1101592343</v>
      </c>
      <c r="U34" s="9">
        <v>3.5997413108220895E-3</v>
      </c>
    </row>
    <row r="35" spans="1:21" ht="18.75" x14ac:dyDescent="0.45">
      <c r="A35" s="5" t="s">
        <v>44</v>
      </c>
      <c r="C35" s="8">
        <v>0</v>
      </c>
      <c r="E35" s="8">
        <v>-1837429487</v>
      </c>
      <c r="G35" s="8">
        <v>0</v>
      </c>
      <c r="I35" s="8">
        <v>-1837429487</v>
      </c>
      <c r="K35" s="9">
        <v>9.3470588043835061E-3</v>
      </c>
      <c r="M35" s="8">
        <v>0</v>
      </c>
      <c r="O35" s="8">
        <v>-427008261</v>
      </c>
      <c r="Q35" s="8">
        <v>0</v>
      </c>
      <c r="S35" s="8">
        <v>-427008261</v>
      </c>
      <c r="U35" s="9">
        <v>1.3953612576844145E-3</v>
      </c>
    </row>
    <row r="36" spans="1:21" ht="18.75" x14ac:dyDescent="0.45">
      <c r="A36" s="5" t="s">
        <v>45</v>
      </c>
      <c r="C36" s="8">
        <v>0</v>
      </c>
      <c r="E36" s="8">
        <v>-360639141</v>
      </c>
      <c r="G36" s="8">
        <v>0</v>
      </c>
      <c r="I36" s="8">
        <v>-360639141</v>
      </c>
      <c r="K36" s="9">
        <v>1.8345821061101512E-3</v>
      </c>
      <c r="M36" s="8">
        <v>15329484000</v>
      </c>
      <c r="O36" s="8">
        <v>-10519488188</v>
      </c>
      <c r="Q36" s="8">
        <v>0</v>
      </c>
      <c r="S36" s="8">
        <v>4809995812</v>
      </c>
      <c r="U36" s="9">
        <v>-1.5717920280912519E-2</v>
      </c>
    </row>
    <row r="37" spans="1:21" ht="18.75" x14ac:dyDescent="0.45">
      <c r="A37" s="5" t="s">
        <v>46</v>
      </c>
      <c r="C37" s="8">
        <v>0</v>
      </c>
      <c r="E37" s="8">
        <v>-8527691685</v>
      </c>
      <c r="G37" s="8">
        <v>0</v>
      </c>
      <c r="I37" s="8">
        <v>-8527691685</v>
      </c>
      <c r="K37" s="9">
        <v>4.3380622880657665E-2</v>
      </c>
      <c r="M37" s="8">
        <v>18572048990</v>
      </c>
      <c r="O37" s="8">
        <v>-12564737217</v>
      </c>
      <c r="Q37" s="8">
        <v>0</v>
      </c>
      <c r="S37" s="8">
        <v>6007311773</v>
      </c>
      <c r="U37" s="9">
        <v>-1.9630463568187668E-2</v>
      </c>
    </row>
    <row r="38" spans="1:21" ht="18.75" x14ac:dyDescent="0.45">
      <c r="A38" s="5" t="s">
        <v>47</v>
      </c>
      <c r="C38" s="8">
        <v>0</v>
      </c>
      <c r="E38" s="8">
        <v>-1387773324</v>
      </c>
      <c r="G38" s="8">
        <v>0</v>
      </c>
      <c r="I38" s="8">
        <v>-1387773324</v>
      </c>
      <c r="K38" s="9">
        <v>7.0596444426075352E-3</v>
      </c>
      <c r="M38" s="8">
        <v>3656400000</v>
      </c>
      <c r="O38" s="8">
        <v>33042222</v>
      </c>
      <c r="Q38" s="8">
        <v>0</v>
      </c>
      <c r="S38" s="8">
        <v>3689442222</v>
      </c>
      <c r="U38" s="9">
        <v>-1.2056218132613367E-2</v>
      </c>
    </row>
    <row r="39" spans="1:21" ht="18.75" x14ac:dyDescent="0.45">
      <c r="A39" s="5" t="s">
        <v>48</v>
      </c>
      <c r="C39" s="8">
        <v>0</v>
      </c>
      <c r="E39" s="8">
        <v>-2256993507</v>
      </c>
      <c r="G39" s="8">
        <v>0</v>
      </c>
      <c r="I39" s="8">
        <v>-2256993507</v>
      </c>
      <c r="K39" s="9">
        <v>1.1481393533900959E-2</v>
      </c>
      <c r="M39" s="8">
        <v>0</v>
      </c>
      <c r="O39" s="8">
        <v>-5669149584</v>
      </c>
      <c r="Q39" s="8">
        <v>0</v>
      </c>
      <c r="S39" s="8">
        <v>-5669149584</v>
      </c>
      <c r="U39" s="9">
        <v>1.8525430105276852E-2</v>
      </c>
    </row>
    <row r="40" spans="1:21" ht="18.75" x14ac:dyDescent="0.45">
      <c r="A40" s="5" t="s">
        <v>49</v>
      </c>
      <c r="C40" s="8">
        <v>0</v>
      </c>
      <c r="E40" s="8">
        <v>-7401815347</v>
      </c>
      <c r="G40" s="8">
        <v>0</v>
      </c>
      <c r="I40" s="8">
        <v>-7401815347</v>
      </c>
      <c r="K40" s="9">
        <v>3.7653256245798621E-2</v>
      </c>
      <c r="M40" s="8">
        <v>1427371200</v>
      </c>
      <c r="O40" s="8">
        <v>-15226474320</v>
      </c>
      <c r="Q40" s="8">
        <v>0</v>
      </c>
      <c r="S40" s="8">
        <v>-13799103120</v>
      </c>
      <c r="U40" s="9">
        <v>4.5092181212953462E-2</v>
      </c>
    </row>
    <row r="41" spans="1:21" ht="18.75" x14ac:dyDescent="0.45">
      <c r="A41" s="5" t="s">
        <v>50</v>
      </c>
      <c r="C41" s="8">
        <v>0</v>
      </c>
      <c r="E41" s="8">
        <v>21866595</v>
      </c>
      <c r="G41" s="8">
        <v>0</v>
      </c>
      <c r="I41" s="8">
        <v>21866595</v>
      </c>
      <c r="K41" s="9">
        <v>-1.1123602334821917E-4</v>
      </c>
      <c r="M41" s="8">
        <v>6984199900</v>
      </c>
      <c r="O41" s="8">
        <v>-743464230</v>
      </c>
      <c r="Q41" s="8">
        <v>0</v>
      </c>
      <c r="S41" s="8">
        <v>6240735670</v>
      </c>
      <c r="U41" s="9">
        <v>-2.0393237247855463E-2</v>
      </c>
    </row>
    <row r="42" spans="1:21" ht="18.75" x14ac:dyDescent="0.45">
      <c r="A42" s="5" t="s">
        <v>51</v>
      </c>
      <c r="C42" s="8">
        <v>0</v>
      </c>
      <c r="E42" s="8">
        <v>-1569653102</v>
      </c>
      <c r="G42" s="8">
        <v>0</v>
      </c>
      <c r="I42" s="8">
        <v>-1569653102</v>
      </c>
      <c r="K42" s="9">
        <v>7.9848723179204006E-3</v>
      </c>
      <c r="M42" s="8">
        <v>3493470000</v>
      </c>
      <c r="O42" s="8">
        <v>-5977646473</v>
      </c>
      <c r="Q42" s="8">
        <v>0</v>
      </c>
      <c r="S42" s="8">
        <v>-2484176473</v>
      </c>
      <c r="U42" s="9">
        <v>8.1176968322758357E-3</v>
      </c>
    </row>
    <row r="43" spans="1:21" ht="37.5" x14ac:dyDescent="0.45">
      <c r="A43" s="5" t="s">
        <v>52</v>
      </c>
      <c r="C43" s="8">
        <v>0</v>
      </c>
      <c r="E43" s="8">
        <v>-2066943075</v>
      </c>
      <c r="G43" s="8">
        <v>0</v>
      </c>
      <c r="I43" s="8">
        <v>-2066943075</v>
      </c>
      <c r="K43" s="9">
        <v>1.0514601297099064E-2</v>
      </c>
      <c r="M43" s="8">
        <v>543375000</v>
      </c>
      <c r="O43" s="8">
        <v>-4717239423</v>
      </c>
      <c r="Q43" s="8">
        <v>0</v>
      </c>
      <c r="S43" s="8">
        <v>-4173864423</v>
      </c>
      <c r="U43" s="9">
        <v>1.3639194466735418E-2</v>
      </c>
    </row>
    <row r="44" spans="1:21" ht="37.5" x14ac:dyDescent="0.45">
      <c r="A44" s="5" t="s">
        <v>53</v>
      </c>
      <c r="C44" s="8">
        <v>317866087</v>
      </c>
      <c r="E44" s="8">
        <v>-521153215</v>
      </c>
      <c r="G44" s="8">
        <v>0</v>
      </c>
      <c r="I44" s="8">
        <v>-203287128</v>
      </c>
      <c r="K44" s="9">
        <v>1.0341277055984446E-3</v>
      </c>
      <c r="M44" s="8">
        <v>317866087</v>
      </c>
      <c r="O44" s="8">
        <v>-1296727684</v>
      </c>
      <c r="Q44" s="8">
        <v>0</v>
      </c>
      <c r="S44" s="8">
        <v>-978861597</v>
      </c>
      <c r="U44" s="9">
        <v>3.1986864748007639E-3</v>
      </c>
    </row>
    <row r="45" spans="1:21" ht="37.5" x14ac:dyDescent="0.45">
      <c r="A45" s="5" t="s">
        <v>219</v>
      </c>
      <c r="C45" s="8">
        <v>0</v>
      </c>
      <c r="E45" s="8">
        <v>-10470728477</v>
      </c>
      <c r="G45" s="8">
        <v>0</v>
      </c>
      <c r="I45" s="8">
        <v>-10470728477</v>
      </c>
      <c r="K45" s="9">
        <v>5.3264909206963196E-2</v>
      </c>
      <c r="M45" s="8">
        <v>2295848070</v>
      </c>
      <c r="O45" s="8">
        <v>-94901425652</v>
      </c>
      <c r="Q45" s="8">
        <v>0</v>
      </c>
      <c r="S45" s="8">
        <v>-92605577582</v>
      </c>
      <c r="U45" s="9">
        <v>0.30261296327335258</v>
      </c>
    </row>
    <row r="46" spans="1:21" ht="18.75" x14ac:dyDescent="0.45">
      <c r="A46" s="5" t="s">
        <v>56</v>
      </c>
      <c r="C46" s="8">
        <v>0</v>
      </c>
      <c r="E46" s="8">
        <v>-7663568832</v>
      </c>
      <c r="G46" s="8">
        <v>0</v>
      </c>
      <c r="I46" s="8">
        <v>-7663568832</v>
      </c>
      <c r="K46" s="9">
        <v>3.8984804059664376E-2</v>
      </c>
      <c r="M46" s="8">
        <v>18107040000</v>
      </c>
      <c r="O46" s="8">
        <v>6403113432</v>
      </c>
      <c r="Q46" s="8">
        <v>0</v>
      </c>
      <c r="S46" s="8">
        <v>24510153432</v>
      </c>
      <c r="U46" s="9">
        <v>-8.0093341610816021E-2</v>
      </c>
    </row>
    <row r="47" spans="1:21" ht="18.75" x14ac:dyDescent="0.45">
      <c r="A47" s="5" t="s">
        <v>57</v>
      </c>
      <c r="C47" s="8">
        <v>0</v>
      </c>
      <c r="E47" s="8">
        <v>-1516369387</v>
      </c>
      <c r="G47" s="8">
        <v>0</v>
      </c>
      <c r="I47" s="8">
        <v>-1516369387</v>
      </c>
      <c r="K47" s="9">
        <v>7.7138164646510712E-3</v>
      </c>
      <c r="M47" s="8">
        <v>1989711900</v>
      </c>
      <c r="O47" s="8">
        <v>-10884895038</v>
      </c>
      <c r="Q47" s="8">
        <v>0</v>
      </c>
      <c r="S47" s="8">
        <v>-8895183138</v>
      </c>
      <c r="U47" s="9">
        <v>2.9067339122914246E-2</v>
      </c>
    </row>
    <row r="48" spans="1:21" ht="18.75" x14ac:dyDescent="0.45">
      <c r="A48" s="5" t="s">
        <v>58</v>
      </c>
      <c r="C48" s="8">
        <v>6531898680</v>
      </c>
      <c r="E48" s="8">
        <v>-4440846950</v>
      </c>
      <c r="G48" s="8">
        <v>0</v>
      </c>
      <c r="I48" s="8">
        <v>2091051730</v>
      </c>
      <c r="K48" s="9">
        <v>-1.0637242746784037E-2</v>
      </c>
      <c r="M48" s="8">
        <v>6531898680</v>
      </c>
      <c r="O48" s="8">
        <v>-601210573</v>
      </c>
      <c r="Q48" s="8">
        <v>0</v>
      </c>
      <c r="S48" s="8">
        <v>5930688107</v>
      </c>
      <c r="U48" s="9">
        <v>-1.9380075684103732E-2</v>
      </c>
    </row>
    <row r="49" spans="1:21" ht="18.75" x14ac:dyDescent="0.45">
      <c r="A49" s="5" t="s">
        <v>60</v>
      </c>
      <c r="C49" s="8">
        <v>0</v>
      </c>
      <c r="E49" s="8">
        <v>-2583897824</v>
      </c>
      <c r="G49" s="8">
        <v>0</v>
      </c>
      <c r="I49" s="8">
        <v>-2583897824</v>
      </c>
      <c r="K49" s="9">
        <v>1.3144365580460822E-2</v>
      </c>
      <c r="M49" s="8">
        <v>4656003720</v>
      </c>
      <c r="O49" s="8">
        <v>-11840498820</v>
      </c>
      <c r="Q49" s="8">
        <v>0</v>
      </c>
      <c r="S49" s="8">
        <v>-7184495100</v>
      </c>
      <c r="U49" s="9">
        <v>2.3477218204365168E-2</v>
      </c>
    </row>
    <row r="50" spans="1:21" ht="18.75" x14ac:dyDescent="0.45">
      <c r="A50" s="5" t="s">
        <v>61</v>
      </c>
      <c r="C50" s="8">
        <v>0</v>
      </c>
      <c r="E50" s="8">
        <v>-13539177623</v>
      </c>
      <c r="G50" s="8">
        <v>0</v>
      </c>
      <c r="I50" s="8">
        <v>-13539177623</v>
      </c>
      <c r="K50" s="9">
        <v>6.8874201867630255E-2</v>
      </c>
      <c r="M50" s="8">
        <v>12000192000</v>
      </c>
      <c r="O50" s="8">
        <v>-18787845600</v>
      </c>
      <c r="Q50" s="8">
        <v>-383899728</v>
      </c>
      <c r="S50" s="8">
        <v>-7171553328</v>
      </c>
      <c r="U50" s="9">
        <v>2.3434927576984111E-2</v>
      </c>
    </row>
    <row r="51" spans="1:21" ht="18.75" x14ac:dyDescent="0.45">
      <c r="A51" s="5" t="s">
        <v>62</v>
      </c>
      <c r="C51" s="8">
        <v>0</v>
      </c>
      <c r="E51" s="8">
        <v>-1523301664</v>
      </c>
      <c r="G51" s="8">
        <v>0</v>
      </c>
      <c r="I51" s="8">
        <v>-1523301664</v>
      </c>
      <c r="K51" s="9">
        <v>7.7490811652699068E-3</v>
      </c>
      <c r="M51" s="8">
        <v>1216206000</v>
      </c>
      <c r="O51" s="8">
        <v>-8569176343</v>
      </c>
      <c r="Q51" s="8">
        <v>0</v>
      </c>
      <c r="S51" s="8">
        <v>-7352970343</v>
      </c>
      <c r="U51" s="9">
        <v>2.4027755157469147E-2</v>
      </c>
    </row>
    <row r="52" spans="1:21" ht="18.75" x14ac:dyDescent="0.45">
      <c r="A52" s="5" t="s">
        <v>63</v>
      </c>
      <c r="C52" s="8">
        <v>0</v>
      </c>
      <c r="E52" s="8">
        <v>-1245504888</v>
      </c>
      <c r="G52" s="8">
        <v>0</v>
      </c>
      <c r="I52" s="8">
        <v>-1245504888</v>
      </c>
      <c r="K52" s="9">
        <v>6.3359206498263265E-3</v>
      </c>
      <c r="M52" s="8">
        <v>1804000000</v>
      </c>
      <c r="O52" s="8">
        <v>-7515415620</v>
      </c>
      <c r="Q52" s="8">
        <v>0</v>
      </c>
      <c r="S52" s="8">
        <v>-5711415620</v>
      </c>
      <c r="U52" s="9">
        <v>1.8663545440591862E-2</v>
      </c>
    </row>
    <row r="53" spans="1:21" ht="18.75" x14ac:dyDescent="0.45">
      <c r="A53" s="5" t="s">
        <v>64</v>
      </c>
      <c r="C53" s="8">
        <v>0</v>
      </c>
      <c r="E53" s="8">
        <v>-977573899</v>
      </c>
      <c r="G53" s="8">
        <v>0</v>
      </c>
      <c r="I53" s="8">
        <v>-977573899</v>
      </c>
      <c r="K53" s="9">
        <v>4.9729476881871021E-3</v>
      </c>
      <c r="M53" s="8">
        <v>448687784</v>
      </c>
      <c r="O53" s="8">
        <v>-4063041520</v>
      </c>
      <c r="Q53" s="8">
        <v>0</v>
      </c>
      <c r="S53" s="8">
        <v>-3614353736</v>
      </c>
      <c r="U53" s="9">
        <v>1.1810846850996455E-2</v>
      </c>
    </row>
    <row r="54" spans="1:21" ht="18.75" x14ac:dyDescent="0.45">
      <c r="A54" s="5" t="s">
        <v>65</v>
      </c>
      <c r="C54" s="8">
        <v>0</v>
      </c>
      <c r="E54" s="8">
        <v>-10401467188</v>
      </c>
      <c r="G54" s="8">
        <v>0</v>
      </c>
      <c r="I54" s="8">
        <v>-10401467188</v>
      </c>
      <c r="K54" s="9">
        <v>5.2912574956462295E-2</v>
      </c>
      <c r="M54" s="8">
        <v>0</v>
      </c>
      <c r="O54" s="8">
        <v>-21641762376</v>
      </c>
      <c r="Q54" s="8">
        <v>0</v>
      </c>
      <c r="S54" s="8">
        <v>-21641762376</v>
      </c>
      <c r="U54" s="9">
        <v>7.0720123064510462E-2</v>
      </c>
    </row>
    <row r="55" spans="1:21" ht="18.75" x14ac:dyDescent="0.45">
      <c r="A55" s="5" t="s">
        <v>66</v>
      </c>
      <c r="C55" s="8">
        <v>0</v>
      </c>
      <c r="E55" s="8">
        <v>-2073396250</v>
      </c>
      <c r="G55" s="8">
        <v>0</v>
      </c>
      <c r="I55" s="8">
        <v>-2073396250</v>
      </c>
      <c r="K55" s="9">
        <v>1.0547428791501836E-2</v>
      </c>
      <c r="M55" s="8">
        <v>5005936320</v>
      </c>
      <c r="O55" s="8">
        <v>5235325530</v>
      </c>
      <c r="Q55" s="8">
        <v>0</v>
      </c>
      <c r="S55" s="8">
        <v>10241261850</v>
      </c>
      <c r="U55" s="9">
        <v>-3.346600363614842E-2</v>
      </c>
    </row>
    <row r="56" spans="1:21" ht="18.75" x14ac:dyDescent="0.45">
      <c r="A56" s="5" t="s">
        <v>67</v>
      </c>
      <c r="C56" s="8">
        <v>0</v>
      </c>
      <c r="E56" s="8">
        <v>-5221928688</v>
      </c>
      <c r="G56" s="8">
        <v>0</v>
      </c>
      <c r="I56" s="8">
        <v>-5221928688</v>
      </c>
      <c r="K56" s="9">
        <v>2.6564107555890778E-2</v>
      </c>
      <c r="M56" s="8">
        <v>0</v>
      </c>
      <c r="O56" s="8">
        <v>1470665631</v>
      </c>
      <c r="Q56" s="8">
        <v>0</v>
      </c>
      <c r="S56" s="8">
        <v>1470665631</v>
      </c>
      <c r="U56" s="9">
        <v>-4.8057848803665258E-3</v>
      </c>
    </row>
    <row r="57" spans="1:21" ht="18.75" x14ac:dyDescent="0.45">
      <c r="A57" s="5" t="s">
        <v>68</v>
      </c>
      <c r="C57" s="8">
        <v>41462400</v>
      </c>
      <c r="E57" s="8">
        <v>-46477020</v>
      </c>
      <c r="G57" s="8">
        <v>0</v>
      </c>
      <c r="I57" s="8">
        <v>-5014620</v>
      </c>
      <c r="K57" s="9">
        <v>2.5509522054185701E-5</v>
      </c>
      <c r="M57" s="8">
        <v>41462400</v>
      </c>
      <c r="O57" s="8">
        <v>-46477020</v>
      </c>
      <c r="Q57" s="8">
        <v>0</v>
      </c>
      <c r="S57" s="8">
        <v>-5014620</v>
      </c>
      <c r="U57" s="9">
        <v>1.6386583373405554E-5</v>
      </c>
    </row>
    <row r="58" spans="1:21" ht="18.75" x14ac:dyDescent="0.45">
      <c r="A58" s="5" t="s">
        <v>69</v>
      </c>
      <c r="C58" s="8">
        <v>6940344930</v>
      </c>
      <c r="E58" s="8">
        <v>-23680522553</v>
      </c>
      <c r="G58" s="8">
        <v>0</v>
      </c>
      <c r="I58" s="8">
        <v>-16740177623</v>
      </c>
      <c r="K58" s="9">
        <v>8.5157784690545746E-2</v>
      </c>
      <c r="M58" s="8">
        <v>6940344930</v>
      </c>
      <c r="O58" s="8">
        <v>-7831353915</v>
      </c>
      <c r="Q58" s="8">
        <v>0</v>
      </c>
      <c r="S58" s="8">
        <v>-891008985</v>
      </c>
      <c r="U58" s="9">
        <v>2.9116050706047432E-3</v>
      </c>
    </row>
    <row r="59" spans="1:21" ht="18.75" x14ac:dyDescent="0.45">
      <c r="A59" s="5" t="s">
        <v>70</v>
      </c>
      <c r="C59" s="8">
        <v>0</v>
      </c>
      <c r="E59" s="8">
        <v>69303894</v>
      </c>
      <c r="G59" s="8">
        <v>0</v>
      </c>
      <c r="I59" s="8">
        <v>69303894</v>
      </c>
      <c r="K59" s="9">
        <v>-3.5255098341129503E-4</v>
      </c>
      <c r="M59" s="8">
        <v>2614452000</v>
      </c>
      <c r="O59" s="8">
        <v>417656446</v>
      </c>
      <c r="Q59" s="8">
        <v>0</v>
      </c>
      <c r="S59" s="8">
        <v>3032108446</v>
      </c>
      <c r="U59" s="9">
        <v>-9.9082079694146619E-3</v>
      </c>
    </row>
    <row r="60" spans="1:21" ht="18.75" x14ac:dyDescent="0.45">
      <c r="A60" s="5" t="s">
        <v>71</v>
      </c>
      <c r="C60" s="8">
        <v>3740777500</v>
      </c>
      <c r="E60" s="8">
        <v>-11006818827</v>
      </c>
      <c r="G60" s="8">
        <v>0</v>
      </c>
      <c r="I60" s="8">
        <v>-7266041327</v>
      </c>
      <c r="K60" s="9">
        <v>3.6962569741621744E-2</v>
      </c>
      <c r="M60" s="8">
        <v>3740777500</v>
      </c>
      <c r="O60" s="8">
        <v>-23352304808</v>
      </c>
      <c r="Q60" s="8">
        <v>0</v>
      </c>
      <c r="S60" s="8">
        <v>-19611527308</v>
      </c>
      <c r="U60" s="9">
        <v>6.4085798587402792E-2</v>
      </c>
    </row>
    <row r="61" spans="1:21" ht="18.75" x14ac:dyDescent="0.45">
      <c r="A61" s="5" t="s">
        <v>72</v>
      </c>
      <c r="C61" s="8">
        <v>0</v>
      </c>
      <c r="E61" s="8">
        <v>15856</v>
      </c>
      <c r="G61" s="8">
        <v>0</v>
      </c>
      <c r="I61" s="8">
        <v>15856</v>
      </c>
      <c r="K61" s="9">
        <v>-8.0659946654216774E-8</v>
      </c>
      <c r="M61" s="8">
        <v>195750</v>
      </c>
      <c r="O61" s="8">
        <v>-472770</v>
      </c>
      <c r="Q61" s="8">
        <v>0</v>
      </c>
      <c r="S61" s="8">
        <v>-277020</v>
      </c>
      <c r="U61" s="9">
        <v>9.0523535703618744E-7</v>
      </c>
    </row>
    <row r="62" spans="1:21" ht="18.75" x14ac:dyDescent="0.45">
      <c r="A62" s="5" t="s">
        <v>73</v>
      </c>
      <c r="C62" s="8">
        <v>0</v>
      </c>
      <c r="E62" s="8">
        <v>-16397905573</v>
      </c>
      <c r="G62" s="8">
        <v>0</v>
      </c>
      <c r="I62" s="8">
        <v>-16397905573</v>
      </c>
      <c r="K62" s="9">
        <v>8.341663652617709E-2</v>
      </c>
      <c r="M62" s="8">
        <v>18362399340</v>
      </c>
      <c r="O62" s="8">
        <v>-49283486273</v>
      </c>
      <c r="Q62" s="8">
        <v>-895236480</v>
      </c>
      <c r="S62" s="8">
        <v>-31816323413</v>
      </c>
      <c r="U62" s="9">
        <v>0.1039681643359536</v>
      </c>
    </row>
    <row r="63" spans="1:21" ht="18.75" x14ac:dyDescent="0.45">
      <c r="A63" s="5" t="s">
        <v>74</v>
      </c>
      <c r="C63" s="8">
        <v>0</v>
      </c>
      <c r="E63" s="8">
        <v>-4905636750</v>
      </c>
      <c r="G63" s="8">
        <v>0</v>
      </c>
      <c r="I63" s="8">
        <v>-4905636750</v>
      </c>
      <c r="K63" s="9">
        <v>2.4955120998988733E-2</v>
      </c>
      <c r="M63" s="8">
        <v>7875000000</v>
      </c>
      <c r="O63" s="8">
        <v>-19100670750</v>
      </c>
      <c r="Q63" s="8">
        <v>0</v>
      </c>
      <c r="S63" s="8">
        <v>-11225670750</v>
      </c>
      <c r="U63" s="9">
        <v>3.6682817375449199E-2</v>
      </c>
    </row>
    <row r="64" spans="1:21" ht="18.75" x14ac:dyDescent="0.45">
      <c r="A64" s="5" t="s">
        <v>75</v>
      </c>
      <c r="C64" s="8">
        <v>2994254380</v>
      </c>
      <c r="E64" s="8">
        <v>-7612814026</v>
      </c>
      <c r="G64" s="8">
        <v>0</v>
      </c>
      <c r="I64" s="8">
        <v>-4618559646</v>
      </c>
      <c r="K64" s="9">
        <v>2.349475117719969E-2</v>
      </c>
      <c r="M64" s="8">
        <v>2994254380</v>
      </c>
      <c r="O64" s="8">
        <v>-12294980847</v>
      </c>
      <c r="Q64" s="8">
        <v>-2278340975</v>
      </c>
      <c r="S64" s="8">
        <v>-11579067442</v>
      </c>
      <c r="U64" s="9">
        <v>3.7837633564381502E-2</v>
      </c>
    </row>
    <row r="65" spans="1:21" ht="18.75" x14ac:dyDescent="0.45">
      <c r="A65" s="5" t="s">
        <v>76</v>
      </c>
      <c r="C65" s="8">
        <v>0</v>
      </c>
      <c r="E65" s="8">
        <v>-1859872582</v>
      </c>
      <c r="G65" s="8">
        <v>0</v>
      </c>
      <c r="I65" s="8">
        <v>-1859872582</v>
      </c>
      <c r="K65" s="9">
        <v>9.4612275004894303E-3</v>
      </c>
      <c r="M65" s="8">
        <v>3717228600</v>
      </c>
      <c r="O65" s="8">
        <v>-4647523941</v>
      </c>
      <c r="Q65" s="8">
        <v>0</v>
      </c>
      <c r="S65" s="8">
        <v>-930295341</v>
      </c>
      <c r="U65" s="9">
        <v>3.0399835216202323E-3</v>
      </c>
    </row>
    <row r="66" spans="1:21" ht="18.75" x14ac:dyDescent="0.45">
      <c r="A66" s="5" t="s">
        <v>77</v>
      </c>
      <c r="C66" s="8">
        <v>39000</v>
      </c>
      <c r="E66" s="8">
        <v>-77536</v>
      </c>
      <c r="G66" s="8">
        <v>0</v>
      </c>
      <c r="I66" s="8">
        <v>-38536</v>
      </c>
      <c r="K66" s="9">
        <v>1.9603378558696377E-7</v>
      </c>
      <c r="M66" s="8">
        <v>39000</v>
      </c>
      <c r="O66" s="8">
        <v>144146</v>
      </c>
      <c r="Q66" s="8">
        <v>0</v>
      </c>
      <c r="S66" s="8">
        <v>183146</v>
      </c>
      <c r="U66" s="9">
        <v>-5.9847749151595408E-7</v>
      </c>
    </row>
    <row r="67" spans="1:21" ht="18.75" x14ac:dyDescent="0.45">
      <c r="A67" s="5" t="s">
        <v>78</v>
      </c>
      <c r="C67" s="8">
        <v>1055465600</v>
      </c>
      <c r="E67" s="8">
        <v>-3918708140</v>
      </c>
      <c r="G67" s="8">
        <v>0</v>
      </c>
      <c r="I67" s="8">
        <v>-2863242540</v>
      </c>
      <c r="K67" s="9">
        <v>1.456540051302246E-2</v>
      </c>
      <c r="M67" s="8">
        <v>1055465600</v>
      </c>
      <c r="O67" s="8">
        <v>-3388869422</v>
      </c>
      <c r="Q67" s="8">
        <v>0</v>
      </c>
      <c r="S67" s="8">
        <v>-2333403822</v>
      </c>
      <c r="U67" s="9">
        <v>7.6250077319968751E-3</v>
      </c>
    </row>
    <row r="68" spans="1:21" ht="18.75" x14ac:dyDescent="0.45">
      <c r="A68" s="5" t="s">
        <v>79</v>
      </c>
      <c r="C68" s="8">
        <v>0</v>
      </c>
      <c r="E68" s="8">
        <v>-2544879175</v>
      </c>
      <c r="G68" s="8">
        <v>0</v>
      </c>
      <c r="I68" s="8">
        <v>-2544879175</v>
      </c>
      <c r="K68" s="9">
        <v>1.2945876544962612E-2</v>
      </c>
      <c r="M68" s="8">
        <v>2484024600</v>
      </c>
      <c r="O68" s="8">
        <v>-7986115592</v>
      </c>
      <c r="Q68" s="8">
        <v>0</v>
      </c>
      <c r="S68" s="8">
        <v>-5502090992</v>
      </c>
      <c r="U68" s="9">
        <v>1.7979522430108696E-2</v>
      </c>
    </row>
    <row r="69" spans="1:21" ht="18.75" x14ac:dyDescent="0.45">
      <c r="A69" s="5" t="s">
        <v>80</v>
      </c>
      <c r="C69" s="8">
        <v>0</v>
      </c>
      <c r="E69" s="8">
        <v>-952077551</v>
      </c>
      <c r="G69" s="8">
        <v>0</v>
      </c>
      <c r="I69" s="8">
        <v>-952077551</v>
      </c>
      <c r="K69" s="9">
        <v>4.8432470026701152E-3</v>
      </c>
      <c r="M69" s="8">
        <v>0</v>
      </c>
      <c r="O69" s="8">
        <v>501093448</v>
      </c>
      <c r="Q69" s="8">
        <v>0</v>
      </c>
      <c r="S69" s="8">
        <v>501093448</v>
      </c>
      <c r="U69" s="9">
        <v>-1.6374539972159924E-3</v>
      </c>
    </row>
    <row r="70" spans="1:21" ht="18.75" x14ac:dyDescent="0.45">
      <c r="A70" s="5" t="s">
        <v>220</v>
      </c>
      <c r="C70" s="8">
        <v>0</v>
      </c>
      <c r="E70" s="8">
        <v>-736535641</v>
      </c>
      <c r="G70" s="8">
        <v>0</v>
      </c>
      <c r="I70" s="8">
        <v>-736535641</v>
      </c>
      <c r="K70" s="9">
        <v>3.7467788541870176E-3</v>
      </c>
      <c r="M70" s="8">
        <v>0</v>
      </c>
      <c r="O70" s="8">
        <v>-1054791783</v>
      </c>
      <c r="Q70" s="8">
        <v>0</v>
      </c>
      <c r="S70" s="8">
        <v>-1054791783</v>
      </c>
      <c r="U70" s="9">
        <v>3.4468082314736905E-3</v>
      </c>
    </row>
    <row r="71" spans="1:21" ht="18.75" x14ac:dyDescent="0.45">
      <c r="A71" s="5" t="s">
        <v>81</v>
      </c>
      <c r="C71" s="8">
        <v>0</v>
      </c>
      <c r="E71" s="8">
        <v>-1905181409</v>
      </c>
      <c r="G71" s="8">
        <v>0</v>
      </c>
      <c r="I71" s="8">
        <v>-1905181409</v>
      </c>
      <c r="K71" s="9">
        <v>9.6917148597720441E-3</v>
      </c>
      <c r="M71" s="8">
        <v>3605457100</v>
      </c>
      <c r="O71" s="8">
        <v>-11431088453</v>
      </c>
      <c r="Q71" s="8">
        <v>0</v>
      </c>
      <c r="S71" s="8">
        <v>-7825631353</v>
      </c>
      <c r="U71" s="9">
        <v>2.5572298721632147E-2</v>
      </c>
    </row>
    <row r="72" spans="1:21" ht="18.75" x14ac:dyDescent="0.45">
      <c r="A72" s="5" t="s">
        <v>82</v>
      </c>
      <c r="C72" s="8">
        <v>0</v>
      </c>
      <c r="E72" s="8">
        <v>9546164431</v>
      </c>
      <c r="G72" s="8">
        <v>0</v>
      </c>
      <c r="I72" s="8">
        <v>9546164431</v>
      </c>
      <c r="K72" s="9">
        <v>-4.8561624227853276E-2</v>
      </c>
      <c r="M72" s="8">
        <v>15992180000</v>
      </c>
      <c r="O72" s="8">
        <v>20999972045</v>
      </c>
      <c r="Q72" s="8">
        <v>0</v>
      </c>
      <c r="S72" s="8">
        <v>36992152045</v>
      </c>
      <c r="U72" s="9">
        <v>-0.12088153910906255</v>
      </c>
    </row>
    <row r="73" spans="1:21" ht="18.75" x14ac:dyDescent="0.45">
      <c r="A73" s="5" t="s">
        <v>221</v>
      </c>
      <c r="C73" s="8">
        <v>0</v>
      </c>
      <c r="E73" s="8">
        <v>7689933026</v>
      </c>
      <c r="G73" s="8">
        <v>0</v>
      </c>
      <c r="I73" s="8">
        <v>7689933026</v>
      </c>
      <c r="K73" s="9">
        <v>-3.9118919503762596E-2</v>
      </c>
      <c r="M73" s="8">
        <v>0</v>
      </c>
      <c r="O73" s="8">
        <v>17694666231</v>
      </c>
      <c r="Q73" s="8">
        <v>0</v>
      </c>
      <c r="S73" s="8">
        <v>17694666231</v>
      </c>
      <c r="U73" s="9">
        <v>-5.7821953300322915E-2</v>
      </c>
    </row>
    <row r="74" spans="1:21" ht="18.75" x14ac:dyDescent="0.45">
      <c r="A74" s="5" t="s">
        <v>85</v>
      </c>
      <c r="C74" s="8">
        <v>0</v>
      </c>
      <c r="E74" s="8">
        <v>-6654846514</v>
      </c>
      <c r="G74" s="8">
        <v>0</v>
      </c>
      <c r="I74" s="8">
        <v>-6654846514</v>
      </c>
      <c r="K74" s="9">
        <v>3.3853403431586805E-2</v>
      </c>
      <c r="M74" s="8">
        <v>5018642610</v>
      </c>
      <c r="O74" s="8">
        <v>-39336072958</v>
      </c>
      <c r="Q74" s="8">
        <v>0</v>
      </c>
      <c r="S74" s="8">
        <v>-34317430348</v>
      </c>
      <c r="U74" s="9">
        <v>0.11214118588418263</v>
      </c>
    </row>
    <row r="75" spans="1:21" ht="18.75" x14ac:dyDescent="0.45">
      <c r="A75" s="5" t="s">
        <v>86</v>
      </c>
      <c r="C75" s="8">
        <v>0</v>
      </c>
      <c r="E75" s="8">
        <v>480007460</v>
      </c>
      <c r="G75" s="8">
        <v>0</v>
      </c>
      <c r="I75" s="8">
        <v>480007460</v>
      </c>
      <c r="K75" s="9">
        <v>-2.4418123181903437E-3</v>
      </c>
      <c r="M75" s="8">
        <v>0</v>
      </c>
      <c r="O75" s="8">
        <v>6495586886</v>
      </c>
      <c r="Q75" s="8">
        <v>0</v>
      </c>
      <c r="S75" s="8">
        <v>6495586886</v>
      </c>
      <c r="U75" s="9">
        <v>-2.1226030300728421E-2</v>
      </c>
    </row>
    <row r="76" spans="1:21" ht="18.75" x14ac:dyDescent="0.45">
      <c r="A76" s="5" t="s">
        <v>89</v>
      </c>
      <c r="C76" s="8">
        <v>15282865000</v>
      </c>
      <c r="E76" s="8">
        <v>-11167001382</v>
      </c>
      <c r="G76" s="8">
        <v>0</v>
      </c>
      <c r="I76" s="8">
        <v>4115863618</v>
      </c>
      <c r="K76" s="9">
        <v>-2.0937521434404114E-2</v>
      </c>
      <c r="M76" s="8">
        <v>15282865000</v>
      </c>
      <c r="O76" s="8">
        <v>-9109565407</v>
      </c>
      <c r="Q76" s="8">
        <v>0</v>
      </c>
      <c r="S76" s="8">
        <v>6173299593</v>
      </c>
      <c r="U76" s="9">
        <v>-2.017287221558265E-2</v>
      </c>
    </row>
    <row r="77" spans="1:21" ht="18.75" x14ac:dyDescent="0.45">
      <c r="A77" s="5" t="s">
        <v>222</v>
      </c>
      <c r="C77" s="8">
        <v>0</v>
      </c>
      <c r="E77" s="8">
        <v>-549352836</v>
      </c>
      <c r="G77" s="8">
        <v>0</v>
      </c>
      <c r="I77" s="8">
        <v>-549352836</v>
      </c>
      <c r="K77" s="9">
        <v>2.7945743217774152E-3</v>
      </c>
      <c r="M77" s="8">
        <v>0</v>
      </c>
      <c r="O77" s="8">
        <v>-4225791044</v>
      </c>
      <c r="Q77" s="8">
        <v>0</v>
      </c>
      <c r="S77" s="8">
        <v>-4225791044</v>
      </c>
      <c r="U77" s="9">
        <v>1.3808878292093218E-2</v>
      </c>
    </row>
    <row r="78" spans="1:21" ht="18.75" x14ac:dyDescent="0.45">
      <c r="A78" s="5" t="s">
        <v>223</v>
      </c>
      <c r="L78" s="1"/>
      <c r="M78" s="8">
        <v>642400</v>
      </c>
      <c r="O78" s="8">
        <v>0</v>
      </c>
      <c r="Q78" s="8">
        <v>0</v>
      </c>
      <c r="S78" s="8">
        <v>642400</v>
      </c>
      <c r="U78" s="9">
        <v>-2.0992101413618038E-6</v>
      </c>
    </row>
    <row r="79" spans="1:21" ht="18.75" x14ac:dyDescent="0.45">
      <c r="A79" s="10" t="s">
        <v>90</v>
      </c>
      <c r="C79" s="10">
        <f>SUM(C9:$C$78)</f>
        <v>51337199865</v>
      </c>
      <c r="E79" s="10">
        <f>SUM(E9:$E$78)</f>
        <v>-247916080670</v>
      </c>
      <c r="G79" s="10">
        <f>SUM(G9:$G$78)</f>
        <v>0</v>
      </c>
      <c r="I79" s="10">
        <f>SUM(I9:$I$78)</f>
        <v>-196578880805</v>
      </c>
      <c r="K79" s="11">
        <f>SUM(K9:$K$78)</f>
        <v>1.0000026513040454</v>
      </c>
      <c r="M79" s="10">
        <f>SUM(M9:$M$78)</f>
        <v>235375643859</v>
      </c>
      <c r="O79" s="10">
        <f>SUM(O9:$O$78)</f>
        <v>-532056673191</v>
      </c>
      <c r="Q79" s="10">
        <f>SUM(Q9:$Q$78)</f>
        <v>-9373524161</v>
      </c>
      <c r="S79" s="10">
        <f>SUM(S9:$S$78)</f>
        <v>-306054553493</v>
      </c>
      <c r="U79" s="11">
        <f>SUM(U9:$U$78)</f>
        <v>1.0001133600598759</v>
      </c>
    </row>
    <row r="80" spans="1:21" ht="18.75" x14ac:dyDescent="0.45">
      <c r="C80" s="12"/>
      <c r="E80" s="12"/>
      <c r="G80" s="12"/>
      <c r="I80" s="12"/>
      <c r="K80" s="12"/>
      <c r="M80" s="12"/>
      <c r="O80" s="12"/>
      <c r="Q80" s="12"/>
      <c r="S80" s="12"/>
      <c r="U80" s="12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0"/>
  <sheetViews>
    <sheetView rightToLeft="1" workbookViewId="0">
      <selection sqref="A1:XFD1048576"/>
    </sheetView>
  </sheetViews>
  <sheetFormatPr defaultRowHeight="18" x14ac:dyDescent="0.45"/>
  <cols>
    <col min="1" max="1" width="21.28515625" style="3" customWidth="1"/>
    <col min="2" max="2" width="1.42578125" style="3" customWidth="1"/>
    <col min="3" max="3" width="17" style="3" customWidth="1"/>
    <col min="4" max="4" width="1.42578125" style="3" customWidth="1"/>
    <col min="5" max="5" width="17" style="3" customWidth="1"/>
    <col min="6" max="6" width="1.42578125" style="3" customWidth="1"/>
    <col min="7" max="7" width="17" style="3" customWidth="1"/>
    <col min="8" max="8" width="1.42578125" style="3" customWidth="1"/>
    <col min="9" max="9" width="17" style="3" customWidth="1"/>
    <col min="10" max="10" width="1.42578125" style="3" customWidth="1"/>
    <col min="11" max="11" width="17" style="3" customWidth="1"/>
    <col min="12" max="12" width="1.42578125" style="3" customWidth="1"/>
    <col min="13" max="13" width="17" style="3" customWidth="1"/>
    <col min="14" max="14" width="1.42578125" style="3" customWidth="1"/>
    <col min="15" max="15" width="17" style="3" customWidth="1"/>
    <col min="16" max="16" width="1.42578125" style="3" customWidth="1"/>
    <col min="17" max="17" width="17" style="3" customWidth="1"/>
    <col min="18" max="16384" width="9.140625" style="3"/>
  </cols>
  <sheetData>
    <row r="1" spans="1:17" ht="20.100000000000001" customHeight="1" x14ac:dyDescent="0.45">
      <c r="A1" s="17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20.100000000000001" customHeight="1" x14ac:dyDescent="0.45">
      <c r="A2" s="17" t="s">
        <v>141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0.100000000000001" customHeight="1" x14ac:dyDescent="0.45">
      <c r="A3" s="17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5" spans="1:17" ht="21" x14ac:dyDescent="0.45">
      <c r="A5" s="18" t="s">
        <v>224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7" spans="1:17" ht="21" x14ac:dyDescent="0.45">
      <c r="C7" s="19" t="s">
        <v>157</v>
      </c>
      <c r="D7" s="20"/>
      <c r="E7" s="20"/>
      <c r="F7" s="20"/>
      <c r="G7" s="20"/>
      <c r="H7" s="20"/>
      <c r="I7" s="20"/>
      <c r="J7" s="20"/>
      <c r="K7" s="20"/>
      <c r="M7" s="19" t="s">
        <v>7</v>
      </c>
      <c r="N7" s="20"/>
      <c r="O7" s="20"/>
      <c r="P7" s="20"/>
      <c r="Q7" s="20"/>
    </row>
    <row r="8" spans="1:17" ht="21" x14ac:dyDescent="0.45">
      <c r="C8" s="13" t="s">
        <v>225</v>
      </c>
      <c r="E8" s="13" t="s">
        <v>212</v>
      </c>
      <c r="G8" s="13" t="s">
        <v>213</v>
      </c>
      <c r="I8" s="13" t="s">
        <v>90</v>
      </c>
      <c r="K8" s="13" t="s">
        <v>225</v>
      </c>
      <c r="M8" s="13" t="s">
        <v>212</v>
      </c>
      <c r="O8" s="13" t="s">
        <v>213</v>
      </c>
      <c r="Q8" s="13" t="s">
        <v>90</v>
      </c>
    </row>
    <row r="9" spans="1:17" ht="18.75" x14ac:dyDescent="0.45">
      <c r="A9" s="10" t="s">
        <v>90</v>
      </c>
      <c r="C9" s="10">
        <f>SUM($C$8)</f>
        <v>0</v>
      </c>
      <c r="E9" s="10">
        <f>SUM($E$8)</f>
        <v>0</v>
      </c>
      <c r="G9" s="10">
        <f>SUM($G$8)</f>
        <v>0</v>
      </c>
      <c r="I9" s="10">
        <f>SUM($I$8)</f>
        <v>0</v>
      </c>
      <c r="K9" s="10">
        <f>SUM($K$8)</f>
        <v>0</v>
      </c>
      <c r="M9" s="10">
        <f>SUM($M$8)</f>
        <v>0</v>
      </c>
      <c r="O9" s="10">
        <f>SUM($O$8)</f>
        <v>0</v>
      </c>
      <c r="Q9" s="10">
        <f>SUM($Q$8)</f>
        <v>0</v>
      </c>
    </row>
    <row r="10" spans="1:17" ht="18.75" x14ac:dyDescent="0.45">
      <c r="C10" s="12"/>
      <c r="E10" s="12"/>
      <c r="G10" s="12"/>
      <c r="I10" s="12"/>
      <c r="K10" s="12"/>
      <c r="M10" s="12"/>
      <c r="O10" s="12"/>
      <c r="Q10" s="12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1"/>
  <sheetViews>
    <sheetView rightToLeft="1" workbookViewId="0">
      <selection sqref="A1:XFD1048576"/>
    </sheetView>
  </sheetViews>
  <sheetFormatPr defaultRowHeight="18" x14ac:dyDescent="0.45"/>
  <cols>
    <col min="1" max="1" width="25.5703125" style="3" customWidth="1"/>
    <col min="2" max="2" width="1.42578125" style="3" customWidth="1"/>
    <col min="3" max="3" width="17" style="3" customWidth="1"/>
    <col min="4" max="4" width="1.42578125" style="3" customWidth="1"/>
    <col min="5" max="5" width="17" style="3" customWidth="1"/>
    <col min="6" max="6" width="1.42578125" style="3" customWidth="1"/>
    <col min="7" max="7" width="14.140625" style="3" customWidth="1"/>
    <col min="8" max="8" width="1.42578125" style="3" customWidth="1"/>
    <col min="9" max="9" width="17" style="3" customWidth="1"/>
    <col min="10" max="10" width="1.42578125" style="3" customWidth="1"/>
    <col min="11" max="11" width="14.140625" style="3" customWidth="1"/>
    <col min="12" max="16384" width="9.140625" style="3"/>
  </cols>
  <sheetData>
    <row r="1" spans="1:11" ht="20.100000000000001" customHeight="1" x14ac:dyDescent="0.45">
      <c r="A1" s="17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0.100000000000001" customHeight="1" x14ac:dyDescent="0.45">
      <c r="A2" s="17" t="s">
        <v>141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0.100000000000001" customHeight="1" x14ac:dyDescent="0.45">
      <c r="A3" s="17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5" spans="1:11" ht="21" x14ac:dyDescent="0.45">
      <c r="A5" s="18" t="s">
        <v>226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7" spans="1:11" ht="21" x14ac:dyDescent="0.45">
      <c r="A7" s="19" t="s">
        <v>227</v>
      </c>
      <c r="B7" s="20"/>
      <c r="C7" s="20"/>
      <c r="E7" s="19" t="s">
        <v>157</v>
      </c>
      <c r="F7" s="20"/>
      <c r="G7" s="20"/>
      <c r="I7" s="19" t="s">
        <v>7</v>
      </c>
      <c r="J7" s="20"/>
      <c r="K7" s="20"/>
    </row>
    <row r="8" spans="1:11" ht="42" x14ac:dyDescent="0.45">
      <c r="A8" s="13" t="s">
        <v>228</v>
      </c>
      <c r="C8" s="13" t="s">
        <v>117</v>
      </c>
      <c r="E8" s="13" t="s">
        <v>229</v>
      </c>
      <c r="G8" s="13" t="s">
        <v>230</v>
      </c>
      <c r="I8" s="13" t="s">
        <v>229</v>
      </c>
      <c r="K8" s="13" t="s">
        <v>230</v>
      </c>
    </row>
    <row r="9" spans="1:11" ht="18.75" x14ac:dyDescent="0.45">
      <c r="A9" s="5" t="s">
        <v>231</v>
      </c>
      <c r="C9" s="1" t="s">
        <v>130</v>
      </c>
      <c r="E9" s="8">
        <v>521189</v>
      </c>
      <c r="G9" s="9">
        <f>E9/E10</f>
        <v>1</v>
      </c>
      <c r="I9" s="8">
        <v>2557560</v>
      </c>
      <c r="K9" s="9">
        <f>I9/I10</f>
        <v>1</v>
      </c>
    </row>
    <row r="10" spans="1:11" ht="18.75" x14ac:dyDescent="0.45">
      <c r="A10" s="10" t="s">
        <v>90</v>
      </c>
      <c r="E10" s="10">
        <f>SUM(E9:$E$9)</f>
        <v>521189</v>
      </c>
      <c r="G10" s="11">
        <f>SUM(G9:$G$9)</f>
        <v>1</v>
      </c>
      <c r="I10" s="10">
        <f>SUM(I9:$I$9)</f>
        <v>2557560</v>
      </c>
      <c r="K10" s="11">
        <f>SUM(K9:$K$9)</f>
        <v>1</v>
      </c>
    </row>
    <row r="11" spans="1:11" ht="18.75" x14ac:dyDescent="0.45">
      <c r="E11" s="12"/>
      <c r="G11" s="12"/>
      <c r="I11" s="12"/>
      <c r="K11" s="12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1"/>
  <sheetViews>
    <sheetView rightToLeft="1" workbookViewId="0">
      <selection activeCell="H17" sqref="H17"/>
    </sheetView>
  </sheetViews>
  <sheetFormatPr defaultRowHeight="18" x14ac:dyDescent="0.45"/>
  <cols>
    <col min="1" max="1" width="25.5703125" style="3" customWidth="1"/>
    <col min="2" max="2" width="1.42578125" style="3" customWidth="1"/>
    <col min="3" max="3" width="18.42578125" style="3" customWidth="1"/>
    <col min="4" max="4" width="1.42578125" style="3" customWidth="1"/>
    <col min="5" max="5" width="18.42578125" style="3" customWidth="1"/>
    <col min="6" max="16384" width="9.140625" style="3"/>
  </cols>
  <sheetData>
    <row r="1" spans="1:5" ht="20.100000000000001" customHeight="1" x14ac:dyDescent="0.45">
      <c r="A1" s="17" t="s">
        <v>0</v>
      </c>
      <c r="B1" s="16"/>
      <c r="C1" s="16"/>
      <c r="D1" s="16"/>
      <c r="E1" s="16"/>
    </row>
    <row r="2" spans="1:5" ht="20.100000000000001" customHeight="1" x14ac:dyDescent="0.45">
      <c r="A2" s="17" t="s">
        <v>141</v>
      </c>
      <c r="B2" s="16"/>
      <c r="C2" s="16"/>
      <c r="D2" s="16"/>
      <c r="E2" s="16"/>
    </row>
    <row r="3" spans="1:5" ht="20.100000000000001" customHeight="1" x14ac:dyDescent="0.45">
      <c r="A3" s="17" t="s">
        <v>2</v>
      </c>
      <c r="B3" s="16"/>
      <c r="C3" s="16"/>
      <c r="D3" s="16"/>
      <c r="E3" s="16"/>
    </row>
    <row r="5" spans="1:5" ht="21" x14ac:dyDescent="0.45">
      <c r="A5" s="18" t="s">
        <v>232</v>
      </c>
      <c r="B5" s="16"/>
      <c r="C5" s="16"/>
      <c r="D5" s="16"/>
      <c r="E5" s="16"/>
    </row>
    <row r="7" spans="1:5" ht="21" x14ac:dyDescent="0.45">
      <c r="C7" s="4" t="s">
        <v>157</v>
      </c>
      <c r="E7" s="4" t="s">
        <v>7</v>
      </c>
    </row>
    <row r="8" spans="1:5" ht="21" x14ac:dyDescent="0.45">
      <c r="A8" s="13" t="s">
        <v>153</v>
      </c>
      <c r="C8" s="13" t="s">
        <v>121</v>
      </c>
      <c r="E8" s="13" t="s">
        <v>121</v>
      </c>
    </row>
    <row r="9" spans="1:5" ht="18.75" x14ac:dyDescent="0.45">
      <c r="A9" s="5" t="s">
        <v>233</v>
      </c>
      <c r="D9" s="1"/>
      <c r="E9" s="8">
        <v>32132870</v>
      </c>
    </row>
    <row r="10" spans="1:5" ht="18.75" x14ac:dyDescent="0.45">
      <c r="A10" s="10" t="s">
        <v>90</v>
      </c>
      <c r="C10" s="10">
        <f>SUM(C9:$C$9)</f>
        <v>0</v>
      </c>
      <c r="E10" s="10">
        <f>SUM(E9:$E$9)</f>
        <v>32132870</v>
      </c>
    </row>
    <row r="11" spans="1:5" ht="18.75" x14ac:dyDescent="0.45">
      <c r="C11" s="12"/>
      <c r="E11" s="12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5"/>
  <sheetViews>
    <sheetView rightToLeft="1" workbookViewId="0">
      <selection sqref="A1:XFD1048576"/>
    </sheetView>
  </sheetViews>
  <sheetFormatPr defaultRowHeight="18" x14ac:dyDescent="0.45"/>
  <cols>
    <col min="1" max="1" width="17" style="3" customWidth="1"/>
    <col min="2" max="2" width="1.42578125" style="3" customWidth="1"/>
    <col min="3" max="3" width="13.140625" style="3" bestFit="1" customWidth="1"/>
    <col min="4" max="4" width="1.42578125" style="3" customWidth="1"/>
    <col min="5" max="5" width="18.5703125" style="3" bestFit="1" customWidth="1"/>
    <col min="6" max="6" width="1.42578125" style="3" customWidth="1"/>
    <col min="7" max="7" width="18.7109375" style="3" bestFit="1" customWidth="1"/>
    <col min="8" max="8" width="1.42578125" style="3" customWidth="1"/>
    <col min="9" max="9" width="10.7109375" style="3" bestFit="1" customWidth="1"/>
    <col min="10" max="10" width="14.7109375" style="3" bestFit="1" customWidth="1"/>
    <col min="11" max="11" width="1.42578125" style="3" customWidth="1"/>
    <col min="12" max="12" width="4.5703125" style="3" bestFit="1" customWidth="1"/>
    <col min="13" max="13" width="8.85546875" style="3" bestFit="1" customWidth="1"/>
    <col min="14" max="14" width="1.42578125" style="3" customWidth="1"/>
    <col min="15" max="15" width="12.85546875" style="3" bestFit="1" customWidth="1"/>
    <col min="16" max="16" width="1.42578125" style="3" customWidth="1"/>
    <col min="17" max="17" width="14.42578125" style="3" bestFit="1" customWidth="1"/>
    <col min="18" max="18" width="1.42578125" style="3" customWidth="1"/>
    <col min="19" max="19" width="18.42578125" style="3" bestFit="1" customWidth="1"/>
    <col min="20" max="20" width="1.42578125" style="3" customWidth="1"/>
    <col min="21" max="21" width="18.42578125" style="3" bestFit="1" customWidth="1"/>
    <col min="22" max="22" width="1.42578125" style="3" customWidth="1"/>
    <col min="23" max="23" width="16.7109375" style="3" bestFit="1" customWidth="1"/>
    <col min="24" max="16384" width="9.140625" style="3"/>
  </cols>
  <sheetData>
    <row r="1" spans="1:23" ht="20.100000000000001" customHeight="1" x14ac:dyDescent="0.45">
      <c r="A1" s="17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ht="20.100000000000001" customHeight="1" x14ac:dyDescent="0.45">
      <c r="A2" s="17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ht="20.100000000000001" customHeight="1" x14ac:dyDescent="0.45">
      <c r="A3" s="17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5" spans="1:23" ht="21" x14ac:dyDescent="0.45">
      <c r="A5" s="18" t="s">
        <v>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ht="21" x14ac:dyDescent="0.45">
      <c r="A6" s="18" t="s">
        <v>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8" spans="1:23" ht="21" x14ac:dyDescent="0.45">
      <c r="C8" s="19" t="s">
        <v>5</v>
      </c>
      <c r="D8" s="20"/>
      <c r="E8" s="20"/>
      <c r="F8" s="20"/>
      <c r="G8" s="20"/>
      <c r="I8" s="19" t="s">
        <v>6</v>
      </c>
      <c r="J8" s="20"/>
      <c r="K8" s="20"/>
      <c r="L8" s="20"/>
      <c r="M8" s="20"/>
      <c r="O8" s="19" t="s">
        <v>7</v>
      </c>
      <c r="P8" s="20"/>
      <c r="Q8" s="20"/>
      <c r="R8" s="20"/>
      <c r="S8" s="20"/>
      <c r="T8" s="20"/>
      <c r="U8" s="20"/>
      <c r="V8" s="20"/>
      <c r="W8" s="20"/>
    </row>
    <row r="9" spans="1:23" ht="18.75" x14ac:dyDescent="0.45">
      <c r="A9" s="21" t="s">
        <v>8</v>
      </c>
      <c r="C9" s="21" t="s">
        <v>9</v>
      </c>
      <c r="E9" s="21" t="s">
        <v>10</v>
      </c>
      <c r="G9" s="21" t="s">
        <v>11</v>
      </c>
      <c r="I9" s="21" t="s">
        <v>12</v>
      </c>
      <c r="J9" s="16"/>
      <c r="L9" s="21" t="s">
        <v>13</v>
      </c>
      <c r="M9" s="16"/>
      <c r="O9" s="21" t="s">
        <v>9</v>
      </c>
      <c r="Q9" s="23" t="s">
        <v>14</v>
      </c>
      <c r="S9" s="21" t="s">
        <v>10</v>
      </c>
      <c r="U9" s="21" t="s">
        <v>11</v>
      </c>
      <c r="W9" s="23" t="s">
        <v>15</v>
      </c>
    </row>
    <row r="10" spans="1:23" ht="18.75" x14ac:dyDescent="0.45">
      <c r="A10" s="22"/>
      <c r="C10" s="22"/>
      <c r="E10" s="22"/>
      <c r="G10" s="22"/>
      <c r="I10" s="6" t="s">
        <v>9</v>
      </c>
      <c r="J10" s="6" t="s">
        <v>10</v>
      </c>
      <c r="L10" s="6" t="s">
        <v>9</v>
      </c>
      <c r="M10" s="6" t="s">
        <v>16</v>
      </c>
      <c r="O10" s="22"/>
      <c r="Q10" s="22"/>
      <c r="S10" s="22"/>
      <c r="U10" s="22"/>
      <c r="W10" s="22"/>
    </row>
    <row r="11" spans="1:23" ht="18.75" x14ac:dyDescent="0.45">
      <c r="A11" s="7" t="s">
        <v>17</v>
      </c>
      <c r="H11" s="1"/>
      <c r="I11" s="8">
        <v>173571</v>
      </c>
      <c r="J11" s="8">
        <v>997222099</v>
      </c>
      <c r="L11" s="8">
        <v>0</v>
      </c>
      <c r="M11" s="8">
        <v>0</v>
      </c>
      <c r="O11" s="8">
        <v>173571</v>
      </c>
      <c r="Q11" s="8">
        <v>5820</v>
      </c>
      <c r="S11" s="8">
        <v>997222099</v>
      </c>
      <c r="U11" s="8">
        <v>1004172630</v>
      </c>
      <c r="W11" s="9">
        <v>3.576692220178522E-4</v>
      </c>
    </row>
    <row r="12" spans="1:23" ht="37.5" x14ac:dyDescent="0.45">
      <c r="A12" s="7" t="s">
        <v>18</v>
      </c>
      <c r="C12" s="8">
        <v>3450913</v>
      </c>
      <c r="E12" s="8">
        <v>27614395381</v>
      </c>
      <c r="G12" s="8">
        <v>28026205153</v>
      </c>
      <c r="N12" s="1"/>
      <c r="O12" s="8">
        <v>3450913</v>
      </c>
      <c r="Q12" s="8">
        <v>6600</v>
      </c>
      <c r="S12" s="8">
        <v>23587151235</v>
      </c>
      <c r="U12" s="8">
        <v>22640508446</v>
      </c>
      <c r="W12" s="9">
        <v>8.0641642682189336E-3</v>
      </c>
    </row>
    <row r="13" spans="1:23" ht="37.5" x14ac:dyDescent="0.45">
      <c r="A13" s="7" t="s">
        <v>19</v>
      </c>
      <c r="H13" s="1"/>
      <c r="N13" s="1"/>
      <c r="O13" s="8">
        <v>690182</v>
      </c>
      <c r="Q13" s="8">
        <v>5600</v>
      </c>
      <c r="S13" s="8">
        <v>4027244146</v>
      </c>
      <c r="U13" s="8">
        <v>3842022336</v>
      </c>
      <c r="W13" s="9">
        <v>1.3684630499163587E-3</v>
      </c>
    </row>
    <row r="14" spans="1:23" ht="18.75" x14ac:dyDescent="0.45">
      <c r="A14" s="7" t="s">
        <v>20</v>
      </c>
      <c r="C14" s="8">
        <v>9300000</v>
      </c>
      <c r="E14" s="8">
        <v>23184617155</v>
      </c>
      <c r="G14" s="8">
        <v>27641548350</v>
      </c>
      <c r="N14" s="1"/>
      <c r="O14" s="8">
        <v>9300000</v>
      </c>
      <c r="Q14" s="8">
        <v>2807</v>
      </c>
      <c r="S14" s="8">
        <v>23184617155</v>
      </c>
      <c r="U14" s="8">
        <v>25949774655</v>
      </c>
      <c r="W14" s="9">
        <v>9.2428686414132086E-3</v>
      </c>
    </row>
    <row r="15" spans="1:23" ht="18.75" x14ac:dyDescent="0.45">
      <c r="A15" s="7" t="s">
        <v>21</v>
      </c>
      <c r="C15" s="8">
        <v>1298861</v>
      </c>
      <c r="E15" s="8">
        <v>32398701989</v>
      </c>
      <c r="G15" s="8">
        <v>32394521376</v>
      </c>
      <c r="N15" s="1"/>
      <c r="O15" s="8">
        <v>1298861</v>
      </c>
      <c r="Q15" s="8">
        <v>22880</v>
      </c>
      <c r="S15" s="8">
        <v>32398701989</v>
      </c>
      <c r="U15" s="8">
        <v>29541117939</v>
      </c>
      <c r="W15" s="9">
        <v>1.0522044074015189E-2</v>
      </c>
    </row>
    <row r="16" spans="1:23" ht="37.5" x14ac:dyDescent="0.45">
      <c r="A16" s="7" t="s">
        <v>22</v>
      </c>
      <c r="C16" s="8">
        <v>1062934</v>
      </c>
      <c r="E16" s="8">
        <v>9016822996</v>
      </c>
      <c r="G16" s="8">
        <v>7206077081</v>
      </c>
      <c r="N16" s="1"/>
      <c r="O16" s="8">
        <v>1062934</v>
      </c>
      <c r="Q16" s="8">
        <v>6400</v>
      </c>
      <c r="S16" s="8">
        <v>9016822996</v>
      </c>
      <c r="U16" s="8">
        <v>6762301073</v>
      </c>
      <c r="W16" s="9">
        <v>2.4086166975397418E-3</v>
      </c>
    </row>
    <row r="17" spans="1:23" ht="18.75" x14ac:dyDescent="0.45">
      <c r="A17" s="7" t="s">
        <v>23</v>
      </c>
      <c r="C17" s="8">
        <v>4063799</v>
      </c>
      <c r="E17" s="8">
        <v>8245733020</v>
      </c>
      <c r="G17" s="8">
        <v>9137619074</v>
      </c>
      <c r="N17" s="1"/>
      <c r="O17" s="8">
        <v>4063799</v>
      </c>
      <c r="Q17" s="8">
        <v>1929</v>
      </c>
      <c r="S17" s="8">
        <v>8245733020</v>
      </c>
      <c r="U17" s="8">
        <v>7792425815</v>
      </c>
      <c r="W17" s="9">
        <v>2.7755296207215663E-3</v>
      </c>
    </row>
    <row r="18" spans="1:23" ht="18.75" x14ac:dyDescent="0.45">
      <c r="A18" s="7" t="s">
        <v>24</v>
      </c>
      <c r="C18" s="8">
        <v>6000000</v>
      </c>
      <c r="E18" s="8">
        <v>19876394056</v>
      </c>
      <c r="G18" s="8">
        <v>16825290300</v>
      </c>
      <c r="N18" s="1"/>
      <c r="O18" s="8">
        <v>6000000</v>
      </c>
      <c r="Q18" s="8">
        <v>2363</v>
      </c>
      <c r="S18" s="8">
        <v>19876394056</v>
      </c>
      <c r="U18" s="8">
        <v>14093640900</v>
      </c>
      <c r="W18" s="9">
        <v>5.0199153268118673E-3</v>
      </c>
    </row>
    <row r="19" spans="1:23" ht="18.75" x14ac:dyDescent="0.45">
      <c r="A19" s="7" t="s">
        <v>25</v>
      </c>
      <c r="C19" s="8">
        <v>6590486</v>
      </c>
      <c r="E19" s="8">
        <v>27417545391</v>
      </c>
      <c r="G19" s="8">
        <v>10776843441</v>
      </c>
      <c r="N19" s="1"/>
      <c r="O19" s="8">
        <v>6590486</v>
      </c>
      <c r="Q19" s="8">
        <v>1291</v>
      </c>
      <c r="S19" s="8">
        <v>27417545391</v>
      </c>
      <c r="U19" s="8">
        <v>8457692937</v>
      </c>
      <c r="W19" s="9">
        <v>3.0124864614589956E-3</v>
      </c>
    </row>
    <row r="20" spans="1:23" ht="18.75" x14ac:dyDescent="0.45">
      <c r="A20" s="7" t="s">
        <v>26</v>
      </c>
      <c r="C20" s="8">
        <v>15500000</v>
      </c>
      <c r="E20" s="8">
        <v>59802967390</v>
      </c>
      <c r="G20" s="8">
        <v>43634818800</v>
      </c>
      <c r="N20" s="1"/>
      <c r="O20" s="8">
        <v>15500000</v>
      </c>
      <c r="Q20" s="8">
        <v>2319</v>
      </c>
      <c r="S20" s="8">
        <v>59802967390</v>
      </c>
      <c r="U20" s="8">
        <v>35730630225</v>
      </c>
      <c r="W20" s="9">
        <v>1.2726643141810491E-2</v>
      </c>
    </row>
    <row r="21" spans="1:23" ht="18.75" x14ac:dyDescent="0.45">
      <c r="A21" s="7" t="s">
        <v>27</v>
      </c>
      <c r="C21" s="8">
        <v>33396214</v>
      </c>
      <c r="E21" s="8">
        <v>13275152974</v>
      </c>
      <c r="G21" s="8">
        <v>129536670467</v>
      </c>
      <c r="I21" s="8">
        <v>0</v>
      </c>
      <c r="J21" s="8">
        <v>0</v>
      </c>
      <c r="L21" s="8">
        <v>1</v>
      </c>
      <c r="M21" s="8">
        <v>1</v>
      </c>
      <c r="O21" s="8">
        <v>50094320</v>
      </c>
      <c r="Q21" s="8">
        <v>2450</v>
      </c>
      <c r="S21" s="8">
        <v>13275152974</v>
      </c>
      <c r="U21" s="8">
        <v>122000834050</v>
      </c>
      <c r="W21" s="9">
        <v>4.3454623335225331E-2</v>
      </c>
    </row>
    <row r="22" spans="1:23" ht="18.75" x14ac:dyDescent="0.45">
      <c r="A22" s="7" t="s">
        <v>28</v>
      </c>
      <c r="C22" s="8">
        <v>34689360</v>
      </c>
      <c r="E22" s="8">
        <v>13906424544</v>
      </c>
      <c r="G22" s="8">
        <v>73621115988</v>
      </c>
      <c r="N22" s="1"/>
      <c r="O22" s="8">
        <v>34689360</v>
      </c>
      <c r="Q22" s="8">
        <v>1952</v>
      </c>
      <c r="S22" s="8">
        <v>13906424544</v>
      </c>
      <c r="U22" s="8">
        <v>67310734617</v>
      </c>
      <c r="W22" s="9">
        <v>2.3974939531973206E-2</v>
      </c>
    </row>
    <row r="23" spans="1:23" ht="18.75" x14ac:dyDescent="0.45">
      <c r="A23" s="7" t="s">
        <v>29</v>
      </c>
      <c r="C23" s="8">
        <v>4396570</v>
      </c>
      <c r="E23" s="8">
        <v>29985556801</v>
      </c>
      <c r="G23" s="8">
        <v>28538779968</v>
      </c>
      <c r="N23" s="1"/>
      <c r="O23" s="8">
        <v>4396570</v>
      </c>
      <c r="Q23" s="8">
        <v>5270</v>
      </c>
      <c r="S23" s="8">
        <v>29985556801</v>
      </c>
      <c r="U23" s="8">
        <v>23032062853</v>
      </c>
      <c r="W23" s="9">
        <v>8.2036292924044171E-3</v>
      </c>
    </row>
    <row r="24" spans="1:23" ht="37.5" x14ac:dyDescent="0.45">
      <c r="A24" s="7" t="s">
        <v>30</v>
      </c>
      <c r="C24" s="8">
        <v>2602698</v>
      </c>
      <c r="E24" s="8">
        <v>37217265388</v>
      </c>
      <c r="G24" s="8">
        <v>38963411920</v>
      </c>
      <c r="N24" s="1"/>
      <c r="O24" s="8">
        <v>6784042</v>
      </c>
      <c r="Q24" s="8">
        <v>5520</v>
      </c>
      <c r="S24" s="8">
        <v>37217265388</v>
      </c>
      <c r="U24" s="8">
        <v>37225096765</v>
      </c>
      <c r="W24" s="9">
        <v>1.3258946720621948E-2</v>
      </c>
    </row>
    <row r="25" spans="1:23" ht="18.75" x14ac:dyDescent="0.45">
      <c r="A25" s="7" t="s">
        <v>31</v>
      </c>
      <c r="C25" s="8">
        <v>5896000</v>
      </c>
      <c r="E25" s="8">
        <v>19608409112</v>
      </c>
      <c r="G25" s="8">
        <v>14898455590</v>
      </c>
      <c r="I25" s="8">
        <v>920581</v>
      </c>
      <c r="J25" s="8">
        <v>1635514973</v>
      </c>
      <c r="L25" s="8">
        <v>0</v>
      </c>
      <c r="M25" s="8">
        <v>0</v>
      </c>
      <c r="O25" s="8">
        <v>6816581</v>
      </c>
      <c r="Q25" s="8">
        <v>1763</v>
      </c>
      <c r="S25" s="8">
        <v>21243924085</v>
      </c>
      <c r="U25" s="8">
        <v>11946127391</v>
      </c>
      <c r="W25" s="9">
        <v>4.2550075180451041E-3</v>
      </c>
    </row>
    <row r="26" spans="1:23" ht="37.5" x14ac:dyDescent="0.45">
      <c r="A26" s="7" t="s">
        <v>32</v>
      </c>
      <c r="C26" s="8">
        <v>4459848</v>
      </c>
      <c r="E26" s="8">
        <v>54887756411</v>
      </c>
      <c r="G26" s="8">
        <v>36308824497</v>
      </c>
      <c r="N26" s="1"/>
      <c r="O26" s="8">
        <v>4459848</v>
      </c>
      <c r="Q26" s="8">
        <v>6930</v>
      </c>
      <c r="S26" s="8">
        <v>54887756411</v>
      </c>
      <c r="U26" s="8">
        <v>30722851497</v>
      </c>
      <c r="W26" s="9">
        <v>1.0942957480430428E-2</v>
      </c>
    </row>
    <row r="27" spans="1:23" ht="37.5" x14ac:dyDescent="0.45">
      <c r="A27" s="7" t="s">
        <v>33</v>
      </c>
      <c r="C27" s="8">
        <v>20400000</v>
      </c>
      <c r="E27" s="8">
        <v>47338579527</v>
      </c>
      <c r="G27" s="8">
        <v>47958936300</v>
      </c>
      <c r="N27" s="1"/>
      <c r="O27" s="8">
        <v>20400000</v>
      </c>
      <c r="Q27" s="8">
        <v>1931</v>
      </c>
      <c r="S27" s="8">
        <v>47338579527</v>
      </c>
      <c r="U27" s="8">
        <v>39158015220</v>
      </c>
      <c r="W27" s="9">
        <v>1.3947419418811101E-2</v>
      </c>
    </row>
    <row r="28" spans="1:23" ht="18.75" x14ac:dyDescent="0.45">
      <c r="A28" s="7" t="s">
        <v>34</v>
      </c>
      <c r="C28" s="8">
        <v>918293</v>
      </c>
      <c r="E28" s="8">
        <v>27222825714</v>
      </c>
      <c r="G28" s="8">
        <v>20620810649</v>
      </c>
      <c r="N28" s="1"/>
      <c r="O28" s="8">
        <v>918293</v>
      </c>
      <c r="Q28" s="8">
        <v>19950</v>
      </c>
      <c r="S28" s="8">
        <v>27222825714</v>
      </c>
      <c r="U28" s="8">
        <v>18210941675</v>
      </c>
      <c r="W28" s="9">
        <v>6.4864278775550099E-3</v>
      </c>
    </row>
    <row r="29" spans="1:23" ht="18.75" x14ac:dyDescent="0.45">
      <c r="A29" s="7" t="s">
        <v>35</v>
      </c>
      <c r="C29" s="8">
        <v>906145</v>
      </c>
      <c r="E29" s="8">
        <v>41108323219</v>
      </c>
      <c r="G29" s="8">
        <v>31706520991</v>
      </c>
      <c r="N29" s="1"/>
      <c r="O29" s="8">
        <v>906145</v>
      </c>
      <c r="Q29" s="8">
        <v>32450</v>
      </c>
      <c r="S29" s="8">
        <v>41108323219</v>
      </c>
      <c r="U29" s="8">
        <v>29229449039</v>
      </c>
      <c r="W29" s="9">
        <v>1.0411032909540253E-2</v>
      </c>
    </row>
    <row r="30" spans="1:23" ht="18.75" x14ac:dyDescent="0.45">
      <c r="A30" s="7" t="s">
        <v>36</v>
      </c>
      <c r="C30" s="8">
        <v>1408297</v>
      </c>
      <c r="E30" s="8">
        <v>41369312382</v>
      </c>
      <c r="G30" s="8">
        <v>35179930114</v>
      </c>
      <c r="N30" s="1"/>
      <c r="O30" s="8">
        <v>1408297</v>
      </c>
      <c r="Q30" s="8">
        <v>24570</v>
      </c>
      <c r="S30" s="8">
        <v>41369312382</v>
      </c>
      <c r="U30" s="8">
        <v>34395976239</v>
      </c>
      <c r="W30" s="9">
        <v>1.2251262078262042E-2</v>
      </c>
    </row>
    <row r="31" spans="1:23" ht="18.75" x14ac:dyDescent="0.45">
      <c r="A31" s="7" t="s">
        <v>37</v>
      </c>
      <c r="C31" s="8">
        <v>107416</v>
      </c>
      <c r="E31" s="8">
        <v>1392129599</v>
      </c>
      <c r="G31" s="8">
        <v>987686092</v>
      </c>
      <c r="N31" s="1"/>
      <c r="O31" s="8">
        <v>107416</v>
      </c>
      <c r="Q31" s="8">
        <v>9380</v>
      </c>
      <c r="S31" s="8">
        <v>1392129599</v>
      </c>
      <c r="U31" s="8">
        <v>1001567086</v>
      </c>
      <c r="W31" s="9">
        <v>3.5674117153373046E-4</v>
      </c>
    </row>
    <row r="32" spans="1:23" ht="18.75" x14ac:dyDescent="0.45">
      <c r="A32" s="7" t="s">
        <v>38</v>
      </c>
      <c r="C32" s="8">
        <v>18019860</v>
      </c>
      <c r="E32" s="8">
        <v>85828019267</v>
      </c>
      <c r="G32" s="8">
        <v>72402898289</v>
      </c>
      <c r="N32" s="1"/>
      <c r="O32" s="8">
        <v>18019860</v>
      </c>
      <c r="Q32" s="8">
        <v>3488</v>
      </c>
      <c r="S32" s="8">
        <v>85828019267</v>
      </c>
      <c r="U32" s="8">
        <v>62479294714</v>
      </c>
      <c r="W32" s="9">
        <v>2.2254062762675064E-2</v>
      </c>
    </row>
    <row r="33" spans="1:23" ht="37.5" x14ac:dyDescent="0.45">
      <c r="A33" s="7" t="s">
        <v>39</v>
      </c>
      <c r="C33" s="8">
        <v>3140000</v>
      </c>
      <c r="E33" s="8">
        <v>8311163032</v>
      </c>
      <c r="G33" s="8">
        <v>6798228426</v>
      </c>
      <c r="N33" s="1"/>
      <c r="O33" s="8">
        <v>3140000</v>
      </c>
      <c r="Q33" s="8">
        <v>1898</v>
      </c>
      <c r="S33" s="8">
        <v>8311163032</v>
      </c>
      <c r="U33" s="8">
        <v>5924259666</v>
      </c>
      <c r="W33" s="9">
        <v>2.1101205932788276E-3</v>
      </c>
    </row>
    <row r="34" spans="1:23" ht="18.75" x14ac:dyDescent="0.45">
      <c r="A34" s="7" t="s">
        <v>40</v>
      </c>
      <c r="C34" s="8">
        <v>14300000</v>
      </c>
      <c r="E34" s="8">
        <v>44291128422</v>
      </c>
      <c r="G34" s="8">
        <v>35224559370</v>
      </c>
      <c r="N34" s="1"/>
      <c r="O34" s="8">
        <v>14300000</v>
      </c>
      <c r="Q34" s="8">
        <v>2186</v>
      </c>
      <c r="S34" s="8">
        <v>44291128422</v>
      </c>
      <c r="U34" s="8">
        <v>31073804190</v>
      </c>
      <c r="W34" s="9">
        <v>1.1067960864231457E-2</v>
      </c>
    </row>
    <row r="35" spans="1:23" ht="18.75" x14ac:dyDescent="0.45">
      <c r="A35" s="7" t="s">
        <v>41</v>
      </c>
      <c r="C35" s="8">
        <v>2370263</v>
      </c>
      <c r="E35" s="8">
        <v>17670829157</v>
      </c>
      <c r="G35" s="8">
        <v>11474498884</v>
      </c>
      <c r="N35" s="1"/>
      <c r="O35" s="8">
        <v>2370263</v>
      </c>
      <c r="Q35" s="8">
        <v>3904</v>
      </c>
      <c r="S35" s="8">
        <v>17670829157</v>
      </c>
      <c r="U35" s="8">
        <v>9198448387</v>
      </c>
      <c r="W35" s="9">
        <v>3.2763309614898162E-3</v>
      </c>
    </row>
    <row r="36" spans="1:23" ht="18.75" x14ac:dyDescent="0.45">
      <c r="A36" s="7" t="s">
        <v>42</v>
      </c>
      <c r="C36" s="8">
        <v>11130842</v>
      </c>
      <c r="E36" s="8">
        <v>24601436373</v>
      </c>
      <c r="G36" s="8">
        <v>22250937729</v>
      </c>
      <c r="N36" s="1"/>
      <c r="O36" s="8">
        <v>11130842</v>
      </c>
      <c r="Q36" s="8">
        <v>2030</v>
      </c>
      <c r="S36" s="8">
        <v>24601436373</v>
      </c>
      <c r="U36" s="8">
        <v>22461165385</v>
      </c>
      <c r="W36" s="9">
        <v>8.0002853183393993E-3</v>
      </c>
    </row>
    <row r="37" spans="1:23" ht="18.75" x14ac:dyDescent="0.45">
      <c r="A37" s="7" t="s">
        <v>43</v>
      </c>
      <c r="C37" s="8">
        <v>1028378</v>
      </c>
      <c r="E37" s="8">
        <v>7860615347</v>
      </c>
      <c r="G37" s="8">
        <v>4804618009</v>
      </c>
      <c r="N37" s="1"/>
      <c r="O37" s="8">
        <v>1028378</v>
      </c>
      <c r="Q37" s="8">
        <v>4080</v>
      </c>
      <c r="S37" s="8">
        <v>7860615347</v>
      </c>
      <c r="U37" s="8">
        <v>4170817336</v>
      </c>
      <c r="W37" s="9">
        <v>1.4855742401042049E-3</v>
      </c>
    </row>
    <row r="38" spans="1:23" ht="18.75" x14ac:dyDescent="0.45">
      <c r="A38" s="7" t="s">
        <v>44</v>
      </c>
      <c r="C38" s="8">
        <v>6508548</v>
      </c>
      <c r="E38" s="8">
        <v>35392041231</v>
      </c>
      <c r="G38" s="8">
        <v>28745419765</v>
      </c>
      <c r="N38" s="1"/>
      <c r="O38" s="8">
        <v>6508548</v>
      </c>
      <c r="Q38" s="8">
        <v>4159</v>
      </c>
      <c r="S38" s="8">
        <v>35392041231</v>
      </c>
      <c r="U38" s="8">
        <v>26907990278</v>
      </c>
      <c r="W38" s="9">
        <v>9.5841687587085393E-3</v>
      </c>
    </row>
    <row r="39" spans="1:23" ht="18.75" x14ac:dyDescent="0.45">
      <c r="A39" s="7" t="s">
        <v>45</v>
      </c>
      <c r="C39" s="8">
        <v>5109828</v>
      </c>
      <c r="E39" s="8">
        <v>72925682100</v>
      </c>
      <c r="G39" s="8">
        <v>112102899231</v>
      </c>
      <c r="N39" s="1"/>
      <c r="O39" s="8">
        <v>15329484</v>
      </c>
      <c r="Q39" s="8">
        <v>7333</v>
      </c>
      <c r="S39" s="8">
        <v>72925682100</v>
      </c>
      <c r="U39" s="8">
        <v>111742260090</v>
      </c>
      <c r="W39" s="9">
        <v>3.9800693664501487E-2</v>
      </c>
    </row>
    <row r="40" spans="1:23" ht="18.75" x14ac:dyDescent="0.45">
      <c r="A40" s="7" t="s">
        <v>46</v>
      </c>
      <c r="C40" s="8">
        <v>4563157</v>
      </c>
      <c r="E40" s="8">
        <v>101677158718</v>
      </c>
      <c r="G40" s="8">
        <v>124876251122</v>
      </c>
      <c r="N40" s="1"/>
      <c r="O40" s="8">
        <v>4563157</v>
      </c>
      <c r="Q40" s="8">
        <v>25650</v>
      </c>
      <c r="S40" s="8">
        <v>101677158718</v>
      </c>
      <c r="U40" s="8">
        <v>116348559437</v>
      </c>
      <c r="W40" s="9">
        <v>4.1441379194660607E-2</v>
      </c>
    </row>
    <row r="41" spans="1:23" ht="18.75" x14ac:dyDescent="0.45">
      <c r="A41" s="7" t="s">
        <v>47</v>
      </c>
      <c r="C41" s="8">
        <v>1662000</v>
      </c>
      <c r="E41" s="8">
        <v>25491530424</v>
      </c>
      <c r="G41" s="8">
        <v>25112088720</v>
      </c>
      <c r="N41" s="1"/>
      <c r="O41" s="8">
        <v>1662000</v>
      </c>
      <c r="Q41" s="8">
        <v>14360</v>
      </c>
      <c r="S41" s="8">
        <v>25491530424</v>
      </c>
      <c r="U41" s="8">
        <v>23724315396</v>
      </c>
      <c r="W41" s="9">
        <v>8.450197881407575E-3</v>
      </c>
    </row>
    <row r="42" spans="1:23" ht="18.75" x14ac:dyDescent="0.45">
      <c r="A42" s="7" t="s">
        <v>48</v>
      </c>
      <c r="C42" s="8">
        <v>1213245</v>
      </c>
      <c r="E42" s="8">
        <v>24372068404</v>
      </c>
      <c r="G42" s="8">
        <v>22070279318</v>
      </c>
      <c r="N42" s="1"/>
      <c r="O42" s="8">
        <v>2476010</v>
      </c>
      <c r="Q42" s="8">
        <v>8050</v>
      </c>
      <c r="S42" s="8">
        <v>24372068404</v>
      </c>
      <c r="U42" s="8">
        <v>19813285811</v>
      </c>
      <c r="W42" s="9">
        <v>7.0571556223731364E-3</v>
      </c>
    </row>
    <row r="43" spans="1:23" ht="18.75" x14ac:dyDescent="0.45">
      <c r="A43" s="7" t="s">
        <v>49</v>
      </c>
      <c r="C43" s="8">
        <v>132164</v>
      </c>
      <c r="E43" s="8">
        <v>32865601821</v>
      </c>
      <c r="G43" s="8">
        <v>27736444021</v>
      </c>
      <c r="N43" s="1"/>
      <c r="O43" s="8">
        <v>132164</v>
      </c>
      <c r="Q43" s="8">
        <v>154780</v>
      </c>
      <c r="S43" s="8">
        <v>32865601821</v>
      </c>
      <c r="U43" s="8">
        <v>20334628674</v>
      </c>
      <c r="W43" s="9">
        <v>7.2428490884595105E-3</v>
      </c>
    </row>
    <row r="44" spans="1:23" ht="37.5" x14ac:dyDescent="0.45">
      <c r="A44" s="7" t="s">
        <v>50</v>
      </c>
      <c r="C44" s="8">
        <v>1099874</v>
      </c>
      <c r="E44" s="8">
        <v>41516832390</v>
      </c>
      <c r="G44" s="8">
        <v>37457477225</v>
      </c>
      <c r="N44" s="1"/>
      <c r="O44" s="8">
        <v>1099874</v>
      </c>
      <c r="Q44" s="8">
        <v>34280</v>
      </c>
      <c r="S44" s="8">
        <v>41516832390</v>
      </c>
      <c r="U44" s="8">
        <v>37479343820</v>
      </c>
      <c r="W44" s="9">
        <v>1.3349505199956502E-2</v>
      </c>
    </row>
    <row r="45" spans="1:23" ht="18.75" x14ac:dyDescent="0.45">
      <c r="A45" s="7" t="s">
        <v>51</v>
      </c>
      <c r="C45" s="8">
        <v>465796</v>
      </c>
      <c r="E45" s="8">
        <v>30282209007</v>
      </c>
      <c r="G45" s="8">
        <v>27938899163</v>
      </c>
      <c r="N45" s="1"/>
      <c r="O45" s="8">
        <v>465796</v>
      </c>
      <c r="Q45" s="8">
        <v>56950</v>
      </c>
      <c r="S45" s="8">
        <v>30282209007</v>
      </c>
      <c r="U45" s="8">
        <v>26369246061</v>
      </c>
      <c r="W45" s="9">
        <v>9.3922772261131864E-3</v>
      </c>
    </row>
    <row r="46" spans="1:23" ht="37.5" x14ac:dyDescent="0.45">
      <c r="A46" s="7" t="s">
        <v>52</v>
      </c>
      <c r="C46" s="8">
        <v>3622500</v>
      </c>
      <c r="E46" s="8">
        <v>17264291057</v>
      </c>
      <c r="G46" s="8">
        <v>8915942605</v>
      </c>
      <c r="N46" s="1"/>
      <c r="O46" s="8">
        <v>3622500</v>
      </c>
      <c r="Q46" s="8">
        <v>1902</v>
      </c>
      <c r="S46" s="8">
        <v>17264291057</v>
      </c>
      <c r="U46" s="8">
        <v>6848999530</v>
      </c>
      <c r="W46" s="9">
        <v>2.439497214234703E-3</v>
      </c>
    </row>
    <row r="47" spans="1:23" ht="37.5" x14ac:dyDescent="0.45">
      <c r="A47" s="7" t="s">
        <v>53</v>
      </c>
      <c r="C47" s="8">
        <v>4128131</v>
      </c>
      <c r="E47" s="8">
        <v>11081460886</v>
      </c>
      <c r="G47" s="8">
        <v>16377342365</v>
      </c>
      <c r="N47" s="1"/>
      <c r="O47" s="8">
        <v>4128131</v>
      </c>
      <c r="Q47" s="8">
        <v>3864</v>
      </c>
      <c r="S47" s="8">
        <v>11081460886</v>
      </c>
      <c r="U47" s="8">
        <v>15856189150</v>
      </c>
      <c r="W47" s="9">
        <v>5.6477050539093156E-3</v>
      </c>
    </row>
    <row r="48" spans="1:23" ht="18.75" x14ac:dyDescent="0.45">
      <c r="A48" s="7" t="s">
        <v>54</v>
      </c>
      <c r="C48" s="8">
        <v>25509423</v>
      </c>
      <c r="E48" s="8">
        <v>61617395129</v>
      </c>
      <c r="G48" s="8">
        <v>69682800032</v>
      </c>
      <c r="N48" s="1"/>
      <c r="O48" s="8">
        <v>31751090</v>
      </c>
      <c r="Q48" s="8">
        <v>2373</v>
      </c>
      <c r="S48" s="8">
        <v>76693991013</v>
      </c>
      <c r="U48" s="8">
        <v>74897031817</v>
      </c>
      <c r="W48" s="9">
        <v>2.6677049643777595E-2</v>
      </c>
    </row>
    <row r="49" spans="1:23" ht="18.75" x14ac:dyDescent="0.45">
      <c r="A49" s="7" t="s">
        <v>55</v>
      </c>
      <c r="C49" s="8">
        <v>6241667</v>
      </c>
      <c r="E49" s="8">
        <v>8834928884</v>
      </c>
      <c r="G49" s="8">
        <v>9443293262</v>
      </c>
      <c r="N49" s="1"/>
    </row>
    <row r="50" spans="1:23" ht="18.75" x14ac:dyDescent="0.45">
      <c r="A50" s="7" t="s">
        <v>56</v>
      </c>
      <c r="C50" s="8">
        <v>5072000</v>
      </c>
      <c r="E50" s="8">
        <v>11006323511</v>
      </c>
      <c r="G50" s="8">
        <v>122012082720</v>
      </c>
      <c r="N50" s="1"/>
      <c r="O50" s="8">
        <v>5072000</v>
      </c>
      <c r="Q50" s="8">
        <v>22680</v>
      </c>
      <c r="S50" s="8">
        <v>11006323511</v>
      </c>
      <c r="U50" s="8">
        <v>114348513888</v>
      </c>
      <c r="W50" s="9">
        <v>4.0728996966605757E-2</v>
      </c>
    </row>
    <row r="51" spans="1:23" ht="18.75" x14ac:dyDescent="0.45">
      <c r="A51" s="7" t="s">
        <v>57</v>
      </c>
      <c r="C51" s="8">
        <v>6632373</v>
      </c>
      <c r="E51" s="8">
        <v>38962698391</v>
      </c>
      <c r="G51" s="8">
        <v>21618153138</v>
      </c>
      <c r="N51" s="1"/>
      <c r="O51" s="8">
        <v>6632373</v>
      </c>
      <c r="Q51" s="8">
        <v>3049</v>
      </c>
      <c r="S51" s="8">
        <v>38962698391</v>
      </c>
      <c r="U51" s="8">
        <v>20101783751</v>
      </c>
      <c r="W51" s="9">
        <v>7.1599136847528624E-3</v>
      </c>
    </row>
    <row r="52" spans="1:23" ht="18.75" x14ac:dyDescent="0.45">
      <c r="A52" s="7" t="s">
        <v>58</v>
      </c>
      <c r="C52" s="8">
        <v>4076155</v>
      </c>
      <c r="E52" s="8">
        <v>30580161166</v>
      </c>
      <c r="G52" s="8">
        <v>33067742882</v>
      </c>
      <c r="N52" s="1"/>
      <c r="O52" s="8">
        <v>5644274</v>
      </c>
      <c r="Q52" s="8">
        <v>7070</v>
      </c>
      <c r="S52" s="8">
        <v>40447805889</v>
      </c>
      <c r="U52" s="8">
        <v>39667582328</v>
      </c>
      <c r="W52" s="9">
        <v>1.4128918561129137E-2</v>
      </c>
    </row>
    <row r="53" spans="1:23" ht="37.5" x14ac:dyDescent="0.45">
      <c r="A53" s="7" t="s">
        <v>59</v>
      </c>
      <c r="C53" s="8">
        <v>1568119</v>
      </c>
      <c r="E53" s="8">
        <v>8455644723</v>
      </c>
      <c r="G53" s="8">
        <v>9628686396</v>
      </c>
      <c r="N53" s="1"/>
    </row>
    <row r="54" spans="1:23" ht="18.75" x14ac:dyDescent="0.45">
      <c r="A54" s="7" t="s">
        <v>60</v>
      </c>
      <c r="C54" s="8">
        <v>2856444</v>
      </c>
      <c r="E54" s="8">
        <v>25081076013</v>
      </c>
      <c r="G54" s="8">
        <v>22460034931</v>
      </c>
      <c r="N54" s="1"/>
      <c r="O54" s="8">
        <v>2856444</v>
      </c>
      <c r="Q54" s="8">
        <v>7000</v>
      </c>
      <c r="S54" s="8">
        <v>25081076013</v>
      </c>
      <c r="U54" s="8">
        <v>19876137107</v>
      </c>
      <c r="W54" s="9">
        <v>7.079542185670658E-3</v>
      </c>
    </row>
    <row r="55" spans="1:23" ht="18.75" x14ac:dyDescent="0.45">
      <c r="A55" s="7" t="s">
        <v>61</v>
      </c>
      <c r="C55" s="8">
        <v>30000480</v>
      </c>
      <c r="E55" s="8">
        <v>15099753971</v>
      </c>
      <c r="G55" s="8">
        <v>143145490291</v>
      </c>
      <c r="N55" s="1"/>
      <c r="O55" s="8">
        <v>30000480</v>
      </c>
      <c r="Q55" s="8">
        <v>4346</v>
      </c>
      <c r="S55" s="8">
        <v>15099753971</v>
      </c>
      <c r="U55" s="8">
        <v>129606312668</v>
      </c>
      <c r="W55" s="9">
        <v>4.6163565542078219E-2</v>
      </c>
    </row>
    <row r="56" spans="1:23" ht="18.75" x14ac:dyDescent="0.45">
      <c r="A56" s="7" t="s">
        <v>62</v>
      </c>
      <c r="C56" s="8">
        <v>4864824</v>
      </c>
      <c r="E56" s="8">
        <v>20461744002</v>
      </c>
      <c r="G56" s="8">
        <v>13961180644</v>
      </c>
      <c r="N56" s="1"/>
      <c r="O56" s="8">
        <v>4864824</v>
      </c>
      <c r="Q56" s="8">
        <v>2572</v>
      </c>
      <c r="S56" s="8">
        <v>20461744002</v>
      </c>
      <c r="U56" s="8">
        <v>12437878980</v>
      </c>
      <c r="W56" s="9">
        <v>4.4301610753210803E-3</v>
      </c>
    </row>
    <row r="57" spans="1:23" ht="18.75" x14ac:dyDescent="0.45">
      <c r="A57" s="7" t="s">
        <v>63</v>
      </c>
      <c r="C57" s="8">
        <v>164000</v>
      </c>
      <c r="E57" s="8">
        <v>24701106122</v>
      </c>
      <c r="G57" s="8">
        <v>22735354932</v>
      </c>
      <c r="N57" s="1"/>
      <c r="O57" s="8">
        <v>164000</v>
      </c>
      <c r="Q57" s="8">
        <v>131820</v>
      </c>
      <c r="S57" s="8">
        <v>24701106122</v>
      </c>
      <c r="U57" s="8">
        <v>21489850044</v>
      </c>
      <c r="W57" s="9">
        <v>7.6543193041596711E-3</v>
      </c>
    </row>
    <row r="58" spans="1:23" ht="18.75" x14ac:dyDescent="0.45">
      <c r="A58" s="7" t="s">
        <v>64</v>
      </c>
      <c r="C58" s="8">
        <v>3073204</v>
      </c>
      <c r="E58" s="8">
        <v>23167888936</v>
      </c>
      <c r="G58" s="8">
        <v>24408798305</v>
      </c>
      <c r="N58" s="1"/>
      <c r="O58" s="8">
        <v>3073204</v>
      </c>
      <c r="Q58" s="8">
        <v>7670</v>
      </c>
      <c r="S58" s="8">
        <v>23167888936</v>
      </c>
      <c r="U58" s="8">
        <v>23431224406</v>
      </c>
      <c r="W58" s="9">
        <v>8.3458038526898811E-3</v>
      </c>
    </row>
    <row r="59" spans="1:23" ht="18.75" x14ac:dyDescent="0.45">
      <c r="A59" s="7" t="s">
        <v>65</v>
      </c>
      <c r="C59" s="8">
        <v>16876978</v>
      </c>
      <c r="E59" s="8">
        <v>79012853644</v>
      </c>
      <c r="G59" s="8">
        <v>97975110288</v>
      </c>
      <c r="N59" s="1"/>
      <c r="O59" s="8">
        <v>16876978</v>
      </c>
      <c r="Q59" s="8">
        <v>5220</v>
      </c>
      <c r="S59" s="8">
        <v>79012853644</v>
      </c>
      <c r="U59" s="8">
        <v>87573643100</v>
      </c>
      <c r="W59" s="9">
        <v>3.119224310748845E-2</v>
      </c>
    </row>
    <row r="60" spans="1:23" ht="18.75" x14ac:dyDescent="0.45">
      <c r="A60" s="7" t="s">
        <v>66</v>
      </c>
      <c r="C60" s="8">
        <v>5214517</v>
      </c>
      <c r="E60" s="8">
        <v>28749729189</v>
      </c>
      <c r="G60" s="8">
        <v>41467924991</v>
      </c>
      <c r="N60" s="1"/>
      <c r="O60" s="8">
        <v>5214517</v>
      </c>
      <c r="Q60" s="8">
        <v>7600</v>
      </c>
      <c r="S60" s="8">
        <v>28749729189</v>
      </c>
      <c r="U60" s="8">
        <v>39394528741</v>
      </c>
      <c r="W60" s="9">
        <v>1.4031661514767025E-2</v>
      </c>
    </row>
    <row r="61" spans="1:23" ht="18.75" x14ac:dyDescent="0.45">
      <c r="A61" s="7" t="s">
        <v>67</v>
      </c>
      <c r="C61" s="8">
        <v>10720786</v>
      </c>
      <c r="E61" s="8">
        <v>49493461982</v>
      </c>
      <c r="G61" s="8">
        <v>61384304582</v>
      </c>
      <c r="N61" s="1"/>
      <c r="O61" s="8">
        <v>10720786</v>
      </c>
      <c r="Q61" s="8">
        <v>5270</v>
      </c>
      <c r="S61" s="8">
        <v>49493461982</v>
      </c>
      <c r="U61" s="8">
        <v>56162375894</v>
      </c>
      <c r="W61" s="9">
        <v>2.0004083653107688E-2</v>
      </c>
    </row>
    <row r="62" spans="1:23" ht="18.75" x14ac:dyDescent="0.45">
      <c r="A62" s="7" t="s">
        <v>68</v>
      </c>
      <c r="H62" s="1"/>
      <c r="I62" s="8">
        <v>59232</v>
      </c>
      <c r="J62" s="8">
        <v>268688516</v>
      </c>
      <c r="L62" s="8">
        <v>0</v>
      </c>
      <c r="M62" s="8">
        <v>0</v>
      </c>
      <c r="O62" s="8">
        <v>59232</v>
      </c>
      <c r="Q62" s="8">
        <v>3774</v>
      </c>
      <c r="S62" s="8">
        <v>268688516</v>
      </c>
      <c r="U62" s="8">
        <v>222211496</v>
      </c>
      <c r="W62" s="9">
        <v>7.9147957754776752E-5</v>
      </c>
    </row>
    <row r="63" spans="1:23" ht="18.75" x14ac:dyDescent="0.45">
      <c r="A63" s="7" t="s">
        <v>69</v>
      </c>
      <c r="C63" s="8">
        <v>18757689</v>
      </c>
      <c r="E63" s="8">
        <v>14711309168</v>
      </c>
      <c r="G63" s="8">
        <v>143388360971</v>
      </c>
      <c r="N63" s="1"/>
      <c r="O63" s="8">
        <v>18757689</v>
      </c>
      <c r="Q63" s="8">
        <v>6420</v>
      </c>
      <c r="S63" s="8">
        <v>14711309168</v>
      </c>
      <c r="U63" s="8">
        <v>119707838418</v>
      </c>
      <c r="W63" s="9">
        <v>4.2637897267131068E-2</v>
      </c>
    </row>
    <row r="64" spans="1:23" ht="18.75" x14ac:dyDescent="0.45">
      <c r="A64" s="7" t="s">
        <v>70</v>
      </c>
      <c r="C64" s="8">
        <v>435742</v>
      </c>
      <c r="E64" s="8">
        <v>25174731812</v>
      </c>
      <c r="G64" s="8">
        <v>26513070801</v>
      </c>
      <c r="N64" s="1"/>
      <c r="O64" s="8">
        <v>435742</v>
      </c>
      <c r="Q64" s="8">
        <v>61370</v>
      </c>
      <c r="S64" s="8">
        <v>25174731812</v>
      </c>
      <c r="U64" s="8">
        <v>26582374695</v>
      </c>
      <c r="W64" s="9">
        <v>9.4681900228128016E-3</v>
      </c>
    </row>
    <row r="65" spans="1:23" ht="18.75" x14ac:dyDescent="0.45">
      <c r="A65" s="7" t="s">
        <v>71</v>
      </c>
      <c r="C65" s="8">
        <v>7481555</v>
      </c>
      <c r="E65" s="8">
        <v>103355255164</v>
      </c>
      <c r="G65" s="8">
        <v>78609510134</v>
      </c>
      <c r="N65" s="1"/>
      <c r="O65" s="8">
        <v>7481555</v>
      </c>
      <c r="Q65" s="8">
        <v>9090</v>
      </c>
      <c r="S65" s="8">
        <v>103355255164</v>
      </c>
      <c r="U65" s="8">
        <v>67602691307</v>
      </c>
      <c r="W65" s="9">
        <v>2.4078929542311573E-2</v>
      </c>
    </row>
    <row r="66" spans="1:23" ht="37.5" x14ac:dyDescent="0.45">
      <c r="A66" s="7" t="s">
        <v>72</v>
      </c>
      <c r="C66" s="8">
        <v>145</v>
      </c>
      <c r="E66" s="8">
        <v>1906244</v>
      </c>
      <c r="G66" s="8">
        <v>1634516</v>
      </c>
      <c r="N66" s="1"/>
      <c r="O66" s="8">
        <v>145</v>
      </c>
      <c r="Q66" s="8">
        <v>11450</v>
      </c>
      <c r="S66" s="8">
        <v>1906244</v>
      </c>
      <c r="U66" s="8">
        <v>1650372</v>
      </c>
      <c r="W66" s="9">
        <v>5.8783445360390553E-7</v>
      </c>
    </row>
    <row r="67" spans="1:23" ht="18.75" x14ac:dyDescent="0.45">
      <c r="A67" s="7" t="s">
        <v>73</v>
      </c>
      <c r="C67" s="8">
        <v>30102294</v>
      </c>
      <c r="E67" s="8">
        <v>125000290615</v>
      </c>
      <c r="G67" s="8">
        <v>136479648385</v>
      </c>
      <c r="N67" s="1"/>
      <c r="O67" s="8">
        <v>30102294</v>
      </c>
      <c r="Q67" s="8">
        <v>4013</v>
      </c>
      <c r="S67" s="8">
        <v>125000290615</v>
      </c>
      <c r="U67" s="8">
        <v>120081742812</v>
      </c>
      <c r="W67" s="9">
        <v>4.2771075656698444E-2</v>
      </c>
    </row>
    <row r="68" spans="1:23" ht="18.75" x14ac:dyDescent="0.45">
      <c r="A68" s="7" t="s">
        <v>74</v>
      </c>
      <c r="C68" s="8">
        <v>5250000</v>
      </c>
      <c r="E68" s="8">
        <v>73485088198</v>
      </c>
      <c r="G68" s="8">
        <v>43837605000</v>
      </c>
      <c r="N68" s="1"/>
      <c r="O68" s="8">
        <v>5250000</v>
      </c>
      <c r="Q68" s="8">
        <v>7460</v>
      </c>
      <c r="S68" s="8">
        <v>73485088198</v>
      </c>
      <c r="U68" s="8">
        <v>38931968250</v>
      </c>
      <c r="W68" s="9">
        <v>1.3866905330412384E-2</v>
      </c>
    </row>
    <row r="69" spans="1:23" ht="18.75" x14ac:dyDescent="0.45">
      <c r="A69" s="7" t="s">
        <v>75</v>
      </c>
      <c r="C69" s="8">
        <v>11516363</v>
      </c>
      <c r="E69" s="8">
        <v>48915542227</v>
      </c>
      <c r="G69" s="8">
        <v>32271462765</v>
      </c>
      <c r="N69" s="1"/>
      <c r="O69" s="8">
        <v>11516363</v>
      </c>
      <c r="Q69" s="8">
        <v>2154</v>
      </c>
      <c r="S69" s="8">
        <v>48915542227</v>
      </c>
      <c r="U69" s="8">
        <v>24658648739</v>
      </c>
      <c r="W69" s="9">
        <v>8.7829915365146144E-3</v>
      </c>
    </row>
    <row r="70" spans="1:23" ht="18.75" x14ac:dyDescent="0.45">
      <c r="A70" s="7" t="s">
        <v>76</v>
      </c>
      <c r="C70" s="8">
        <v>6195381</v>
      </c>
      <c r="E70" s="8">
        <v>30679581569</v>
      </c>
      <c r="G70" s="8">
        <v>27891930210</v>
      </c>
      <c r="N70" s="1"/>
      <c r="O70" s="8">
        <v>6195381</v>
      </c>
      <c r="Q70" s="8">
        <v>4227</v>
      </c>
      <c r="S70" s="8">
        <v>30679581569</v>
      </c>
      <c r="U70" s="8">
        <v>26032057628</v>
      </c>
      <c r="W70" s="9">
        <v>9.2721764377611589E-3</v>
      </c>
    </row>
    <row r="71" spans="1:23" ht="18.75" x14ac:dyDescent="0.45">
      <c r="A71" s="7" t="s">
        <v>77</v>
      </c>
      <c r="C71" s="8">
        <v>39</v>
      </c>
      <c r="E71" s="8">
        <v>745534</v>
      </c>
      <c r="G71" s="8">
        <v>986644</v>
      </c>
      <c r="N71" s="1"/>
      <c r="O71" s="8">
        <v>39</v>
      </c>
      <c r="Q71" s="8">
        <v>23450</v>
      </c>
      <c r="S71" s="8">
        <v>745534</v>
      </c>
      <c r="U71" s="8">
        <v>909108</v>
      </c>
      <c r="W71" s="9">
        <v>3.2380881670734798E-7</v>
      </c>
    </row>
    <row r="72" spans="1:23" ht="18.75" x14ac:dyDescent="0.45">
      <c r="A72" s="7" t="s">
        <v>78</v>
      </c>
      <c r="C72" s="8">
        <v>5277328</v>
      </c>
      <c r="E72" s="8">
        <v>27601929167</v>
      </c>
      <c r="G72" s="8">
        <v>24330613593</v>
      </c>
      <c r="N72" s="1"/>
      <c r="O72" s="8">
        <v>5277328</v>
      </c>
      <c r="Q72" s="8">
        <v>3891</v>
      </c>
      <c r="S72" s="8">
        <v>27601929167</v>
      </c>
      <c r="U72" s="8">
        <v>20411905453</v>
      </c>
      <c r="W72" s="9">
        <v>7.2703737635992577E-3</v>
      </c>
    </row>
    <row r="73" spans="1:23" ht="18.75" x14ac:dyDescent="0.45">
      <c r="A73" s="7" t="s">
        <v>79</v>
      </c>
      <c r="C73" s="8">
        <v>447572</v>
      </c>
      <c r="E73" s="8">
        <v>27845808469</v>
      </c>
      <c r="G73" s="8">
        <v>20479158812</v>
      </c>
      <c r="N73" s="1"/>
      <c r="O73" s="8">
        <v>447572</v>
      </c>
      <c r="Q73" s="8">
        <v>40310</v>
      </c>
      <c r="S73" s="8">
        <v>27845808469</v>
      </c>
      <c r="U73" s="8">
        <v>17934279637</v>
      </c>
      <c r="W73" s="9">
        <v>6.3878855622826513E-3</v>
      </c>
    </row>
    <row r="74" spans="1:23" ht="18.75" x14ac:dyDescent="0.45">
      <c r="A74" s="7" t="s">
        <v>80</v>
      </c>
      <c r="C74" s="8">
        <v>630116</v>
      </c>
      <c r="E74" s="8">
        <v>18241492430</v>
      </c>
      <c r="G74" s="8">
        <v>26182132650</v>
      </c>
      <c r="N74" s="1"/>
      <c r="O74" s="8">
        <v>630116</v>
      </c>
      <c r="Q74" s="8">
        <v>40280</v>
      </c>
      <c r="S74" s="8">
        <v>18241492430</v>
      </c>
      <c r="U74" s="8">
        <v>25230055099</v>
      </c>
      <c r="W74" s="9">
        <v>8.9865167692599578E-3</v>
      </c>
    </row>
    <row r="75" spans="1:23" ht="18.75" x14ac:dyDescent="0.45">
      <c r="A75" s="7" t="s">
        <v>81</v>
      </c>
      <c r="C75" s="8">
        <v>1897609</v>
      </c>
      <c r="E75" s="8">
        <v>34844767619</v>
      </c>
      <c r="G75" s="8">
        <v>22107649614</v>
      </c>
      <c r="N75" s="1"/>
      <c r="O75" s="8">
        <v>1897609</v>
      </c>
      <c r="Q75" s="8">
        <v>10710</v>
      </c>
      <c r="S75" s="8">
        <v>34844767619</v>
      </c>
      <c r="U75" s="8">
        <v>20202468205</v>
      </c>
      <c r="W75" s="9">
        <v>7.1957757758471718E-3</v>
      </c>
    </row>
    <row r="76" spans="1:23" ht="18.75" x14ac:dyDescent="0.45">
      <c r="A76" s="7" t="s">
        <v>82</v>
      </c>
      <c r="C76" s="8">
        <v>799609</v>
      </c>
      <c r="E76" s="8">
        <v>26441435223</v>
      </c>
      <c r="G76" s="8">
        <v>131746607359</v>
      </c>
      <c r="N76" s="1"/>
      <c r="O76" s="8">
        <v>799609</v>
      </c>
      <c r="Q76" s="8">
        <v>177760</v>
      </c>
      <c r="S76" s="8">
        <v>26441435223</v>
      </c>
      <c r="U76" s="8">
        <v>141292771790</v>
      </c>
      <c r="W76" s="9">
        <v>5.0326083636511018E-2</v>
      </c>
    </row>
    <row r="77" spans="1:23" ht="18.75" x14ac:dyDescent="0.45">
      <c r="A77" s="7" t="s">
        <v>83</v>
      </c>
      <c r="C77" s="8">
        <v>524472</v>
      </c>
      <c r="E77" s="8">
        <v>47772471538</v>
      </c>
      <c r="G77" s="8">
        <v>93420955861</v>
      </c>
      <c r="N77" s="1"/>
      <c r="O77" s="8">
        <v>524472</v>
      </c>
      <c r="Q77" s="8">
        <v>193940</v>
      </c>
      <c r="S77" s="8">
        <v>47772471538</v>
      </c>
      <c r="U77" s="8">
        <v>101110888887</v>
      </c>
      <c r="W77" s="9">
        <v>3.6013979952577262E-2</v>
      </c>
    </row>
    <row r="78" spans="1:23" ht="18.75" x14ac:dyDescent="0.45">
      <c r="A78" s="7" t="s">
        <v>84</v>
      </c>
      <c r="C78" s="8">
        <v>914746</v>
      </c>
      <c r="E78" s="8">
        <v>14703933487</v>
      </c>
      <c r="G78" s="8">
        <v>14139665713</v>
      </c>
      <c r="N78" s="1"/>
      <c r="O78" s="8">
        <v>914746</v>
      </c>
      <c r="Q78" s="8">
        <v>14740</v>
      </c>
      <c r="S78" s="8">
        <v>14703933487</v>
      </c>
      <c r="U78" s="8">
        <v>13403130072</v>
      </c>
      <c r="W78" s="9">
        <v>4.7739671070862778E-3</v>
      </c>
    </row>
    <row r="79" spans="1:23" ht="18.75" x14ac:dyDescent="0.45">
      <c r="A79" s="7" t="s">
        <v>85</v>
      </c>
      <c r="C79" s="8">
        <v>9469137</v>
      </c>
      <c r="E79" s="8">
        <v>106854573971</v>
      </c>
      <c r="G79" s="8">
        <v>42715266591</v>
      </c>
      <c r="N79" s="1"/>
      <c r="O79" s="8">
        <v>9469137</v>
      </c>
      <c r="Q79" s="8">
        <v>3831</v>
      </c>
      <c r="S79" s="8">
        <v>106854573971</v>
      </c>
      <c r="U79" s="8">
        <v>36060420077</v>
      </c>
      <c r="W79" s="9">
        <v>1.284410868137038E-2</v>
      </c>
    </row>
    <row r="80" spans="1:23" ht="18.75" x14ac:dyDescent="0.45">
      <c r="A80" s="7" t="s">
        <v>86</v>
      </c>
      <c r="C80" s="8">
        <v>1073068</v>
      </c>
      <c r="E80" s="8">
        <v>51346133740</v>
      </c>
      <c r="G80" s="8">
        <v>57387558603</v>
      </c>
      <c r="N80" s="1"/>
      <c r="O80" s="8">
        <v>1073068</v>
      </c>
      <c r="Q80" s="8">
        <v>54250</v>
      </c>
      <c r="S80" s="8">
        <v>51346133740</v>
      </c>
      <c r="U80" s="8">
        <v>57867566063</v>
      </c>
      <c r="W80" s="9">
        <v>2.0611443406717701E-2</v>
      </c>
    </row>
    <row r="81" spans="1:23" ht="37.5" x14ac:dyDescent="0.45">
      <c r="A81" s="7" t="s">
        <v>87</v>
      </c>
      <c r="C81" s="8">
        <v>8502170</v>
      </c>
      <c r="E81" s="8">
        <v>22635523238</v>
      </c>
      <c r="G81" s="8">
        <v>12761888954</v>
      </c>
      <c r="N81" s="1"/>
      <c r="O81" s="8">
        <v>8502170</v>
      </c>
      <c r="Q81" s="8">
        <v>1445</v>
      </c>
      <c r="S81" s="8">
        <v>22635523238</v>
      </c>
      <c r="U81" s="8">
        <v>12212536118</v>
      </c>
      <c r="W81" s="9">
        <v>4.3498977782236315E-3</v>
      </c>
    </row>
    <row r="82" spans="1:23" ht="56.25" x14ac:dyDescent="0.45">
      <c r="A82" s="7" t="s">
        <v>88</v>
      </c>
      <c r="C82" s="8">
        <v>0</v>
      </c>
      <c r="E82" s="8">
        <v>571</v>
      </c>
      <c r="G82" s="8">
        <v>571</v>
      </c>
      <c r="N82" s="1"/>
      <c r="O82" s="8">
        <v>0</v>
      </c>
      <c r="Q82" s="8">
        <v>6020</v>
      </c>
      <c r="S82" s="8">
        <v>571</v>
      </c>
      <c r="U82" s="8">
        <v>571</v>
      </c>
      <c r="W82" s="9">
        <v>2.0338049422059391E-10</v>
      </c>
    </row>
    <row r="83" spans="1:23" ht="18.75" x14ac:dyDescent="0.45">
      <c r="A83" s="7" t="s">
        <v>89</v>
      </c>
      <c r="C83" s="8">
        <v>4335717</v>
      </c>
      <c r="E83" s="8">
        <v>22057204166</v>
      </c>
      <c r="G83" s="8">
        <v>33539793423</v>
      </c>
      <c r="N83" s="1"/>
      <c r="O83" s="8">
        <v>4335717</v>
      </c>
      <c r="Q83" s="8">
        <v>5191</v>
      </c>
      <c r="S83" s="8">
        <v>22057204166</v>
      </c>
      <c r="U83" s="8">
        <v>22372792041</v>
      </c>
      <c r="W83" s="9">
        <v>7.968808235364536E-3</v>
      </c>
    </row>
    <row r="84" spans="1:23" ht="18.75" x14ac:dyDescent="0.45">
      <c r="A84" s="10" t="s">
        <v>90</v>
      </c>
      <c r="C84" s="10">
        <f>SUM(C11:$C$83)</f>
        <v>471424142</v>
      </c>
      <c r="E84" s="10">
        <f>SUM(E11:$E$83)</f>
        <v>2363195470498</v>
      </c>
      <c r="G84" s="10">
        <f>SUM(G11:$G$83)</f>
        <v>2879049308957</v>
      </c>
      <c r="I84" s="10">
        <f>SUM(I11:$I$83)</f>
        <v>1153384</v>
      </c>
      <c r="J84" s="10">
        <f>SUM(J11:$J$83)</f>
        <v>2901425588</v>
      </c>
      <c r="L84" s="10">
        <f>SUM(L11:$L$83)</f>
        <v>1</v>
      </c>
      <c r="M84" s="10">
        <f>SUM(M11:$M$83)</f>
        <v>1</v>
      </c>
      <c r="O84" s="10">
        <f>SUM(O11:$O$83)</f>
        <v>505629579</v>
      </c>
      <c r="Q84" s="10">
        <f>SUM(Q11:$Q$83)</f>
        <v>1391535</v>
      </c>
      <c r="S84" s="10">
        <f>SUM(S11:$S$83)</f>
        <v>2373750563086</v>
      </c>
      <c r="U84" s="10">
        <f>SUM(U11:$U$83)</f>
        <v>2641688320875</v>
      </c>
      <c r="W84" s="11">
        <f>SUM(W11:$W$83)</f>
        <v>0.94092447684120595</v>
      </c>
    </row>
    <row r="85" spans="1:23" ht="18.75" x14ac:dyDescent="0.45">
      <c r="C85" s="12"/>
      <c r="E85" s="12"/>
      <c r="G85" s="12"/>
      <c r="I85" s="12"/>
      <c r="J85" s="12"/>
      <c r="L85" s="12"/>
      <c r="M85" s="12"/>
      <c r="O85" s="12"/>
      <c r="Q85" s="12"/>
      <c r="S85" s="12"/>
      <c r="U85" s="12"/>
      <c r="W85" s="12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>
      <selection sqref="A1:XFD1048576"/>
    </sheetView>
  </sheetViews>
  <sheetFormatPr defaultRowHeight="18" x14ac:dyDescent="0.45"/>
  <cols>
    <col min="1" max="1" width="17" style="3" customWidth="1"/>
    <col min="2" max="2" width="1.42578125" style="3" customWidth="1"/>
    <col min="3" max="3" width="14.140625" style="3" customWidth="1"/>
    <col min="4" max="4" width="1.42578125" style="3" customWidth="1"/>
    <col min="5" max="5" width="14.140625" style="3" customWidth="1"/>
    <col min="6" max="6" width="1.42578125" style="3" customWidth="1"/>
    <col min="7" max="7" width="14.140625" style="3" customWidth="1"/>
    <col min="8" max="8" width="1.42578125" style="3" customWidth="1"/>
    <col min="9" max="9" width="14.140625" style="3" customWidth="1"/>
    <col min="10" max="10" width="1.42578125" style="3" customWidth="1"/>
    <col min="11" max="11" width="14.140625" style="3" customWidth="1"/>
    <col min="12" max="12" width="1.42578125" style="3" customWidth="1"/>
    <col min="13" max="13" width="14.140625" style="3" customWidth="1"/>
    <col min="14" max="14" width="1.42578125" style="3" customWidth="1"/>
    <col min="15" max="15" width="14.140625" style="3" customWidth="1"/>
    <col min="16" max="16" width="1.42578125" style="3" customWidth="1"/>
    <col min="17" max="17" width="14.140625" style="3" customWidth="1"/>
    <col min="18" max="16384" width="9.140625" style="3"/>
  </cols>
  <sheetData>
    <row r="1" spans="1:17" ht="20.100000000000001" customHeight="1" x14ac:dyDescent="0.45">
      <c r="A1" s="17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20.100000000000001" customHeight="1" x14ac:dyDescent="0.45">
      <c r="A2" s="17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0.100000000000001" customHeight="1" x14ac:dyDescent="0.45">
      <c r="A3" s="17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5" spans="1:17" ht="21" x14ac:dyDescent="0.45">
      <c r="A5" s="18" t="s">
        <v>91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7" spans="1:17" ht="21" x14ac:dyDescent="0.45">
      <c r="C7" s="19" t="s">
        <v>5</v>
      </c>
      <c r="D7" s="20"/>
      <c r="E7" s="20"/>
      <c r="F7" s="20"/>
      <c r="G7" s="20"/>
      <c r="H7" s="20"/>
      <c r="I7" s="20"/>
      <c r="K7" s="19" t="s">
        <v>7</v>
      </c>
      <c r="L7" s="20"/>
      <c r="M7" s="20"/>
      <c r="N7" s="20"/>
      <c r="O7" s="20"/>
      <c r="P7" s="20"/>
      <c r="Q7" s="20"/>
    </row>
    <row r="8" spans="1:17" ht="21" x14ac:dyDescent="0.45">
      <c r="A8" s="4" t="s">
        <v>92</v>
      </c>
      <c r="C8" s="4" t="s">
        <v>93</v>
      </c>
      <c r="E8" s="4" t="s">
        <v>94</v>
      </c>
      <c r="G8" s="4" t="s">
        <v>95</v>
      </c>
      <c r="I8" s="4" t="s">
        <v>96</v>
      </c>
      <c r="K8" s="4" t="s">
        <v>93</v>
      </c>
      <c r="M8" s="4" t="s">
        <v>94</v>
      </c>
      <c r="O8" s="4" t="s">
        <v>95</v>
      </c>
      <c r="Q8" s="4" t="s">
        <v>96</v>
      </c>
    </row>
    <row r="9" spans="1:17" ht="18.75" x14ac:dyDescent="0.45">
      <c r="A9" s="10" t="s">
        <v>90</v>
      </c>
      <c r="C9" s="10">
        <f>SUM($C$8)</f>
        <v>0</v>
      </c>
      <c r="E9" s="10">
        <f>SUM($E$8)</f>
        <v>0</v>
      </c>
      <c r="I9" s="10">
        <f>SUM($I$8)</f>
        <v>0</v>
      </c>
      <c r="K9" s="10">
        <f>SUM($K$8)</f>
        <v>0</v>
      </c>
      <c r="M9" s="10">
        <f>SUM($M$8)</f>
        <v>0</v>
      </c>
      <c r="Q9" s="10">
        <f>SUM($Q$8)</f>
        <v>0</v>
      </c>
    </row>
    <row r="10" spans="1:17" ht="18.75" x14ac:dyDescent="0.45">
      <c r="C10" s="12"/>
      <c r="E10" s="12"/>
      <c r="I10" s="12"/>
      <c r="K10" s="12"/>
      <c r="M10" s="12"/>
      <c r="Q10" s="12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1"/>
  <sheetViews>
    <sheetView rightToLeft="1" workbookViewId="0">
      <selection sqref="A1:XFD1048576"/>
    </sheetView>
  </sheetViews>
  <sheetFormatPr defaultRowHeight="18" x14ac:dyDescent="0.45"/>
  <cols>
    <col min="1" max="1" width="17" style="3" customWidth="1"/>
    <col min="2" max="2" width="1.42578125" style="3" customWidth="1"/>
    <col min="3" max="3" width="8.5703125" style="3" customWidth="1"/>
    <col min="4" max="4" width="1.42578125" style="3" customWidth="1"/>
    <col min="5" max="5" width="11.42578125" style="3" customWidth="1"/>
    <col min="6" max="6" width="1.42578125" style="3" customWidth="1"/>
    <col min="7" max="7" width="11.42578125" style="3" customWidth="1"/>
    <col min="8" max="8" width="1.42578125" style="3" customWidth="1"/>
    <col min="9" max="9" width="11.42578125" style="3" customWidth="1"/>
    <col min="10" max="10" width="1.42578125" style="3" customWidth="1"/>
    <col min="11" max="11" width="7.140625" style="3" customWidth="1"/>
    <col min="12" max="12" width="1.42578125" style="3" customWidth="1"/>
    <col min="13" max="13" width="7.140625" style="3" customWidth="1"/>
    <col min="14" max="14" width="1.42578125" style="3" customWidth="1"/>
    <col min="15" max="15" width="11.42578125" style="3" customWidth="1"/>
    <col min="16" max="16" width="1.42578125" style="3" customWidth="1"/>
    <col min="17" max="17" width="18.42578125" style="3" customWidth="1"/>
    <col min="18" max="18" width="1.42578125" style="3" customWidth="1"/>
    <col min="19" max="19" width="18.42578125" style="3" customWidth="1"/>
    <col min="20" max="20" width="1.42578125" style="3" customWidth="1"/>
    <col min="21" max="21" width="11.42578125" style="3" customWidth="1"/>
    <col min="22" max="22" width="18.42578125" style="3" customWidth="1"/>
    <col min="23" max="23" width="1.42578125" style="3" customWidth="1"/>
    <col min="24" max="24" width="11.42578125" style="3" customWidth="1"/>
    <col min="25" max="25" width="18.42578125" style="3" customWidth="1"/>
    <col min="26" max="26" width="1.42578125" style="3" customWidth="1"/>
    <col min="27" max="27" width="11.42578125" style="3" customWidth="1"/>
    <col min="28" max="28" width="1.42578125" style="3" customWidth="1"/>
    <col min="29" max="29" width="11.42578125" style="3" customWidth="1"/>
    <col min="30" max="30" width="1.42578125" style="3" customWidth="1"/>
    <col min="31" max="31" width="18.42578125" style="3" customWidth="1"/>
    <col min="32" max="32" width="1.42578125" style="3" customWidth="1"/>
    <col min="33" max="33" width="18.42578125" style="3" customWidth="1"/>
    <col min="34" max="34" width="1.42578125" style="3" customWidth="1"/>
    <col min="35" max="35" width="8.5703125" style="3" customWidth="1"/>
    <col min="36" max="16384" width="9.140625" style="3"/>
  </cols>
  <sheetData>
    <row r="1" spans="1:35" ht="20.100000000000001" customHeight="1" x14ac:dyDescent="0.45">
      <c r="A1" s="17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</row>
    <row r="2" spans="1:35" ht="20.100000000000001" customHeight="1" x14ac:dyDescent="0.45">
      <c r="A2" s="17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1:35" ht="20.100000000000001" customHeight="1" x14ac:dyDescent="0.45">
      <c r="A3" s="17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</row>
    <row r="5" spans="1:35" ht="21" x14ac:dyDescent="0.45">
      <c r="A5" s="18" t="s">
        <v>97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7" spans="1:35" ht="21" x14ac:dyDescent="0.45">
      <c r="C7" s="19" t="s">
        <v>98</v>
      </c>
      <c r="D7" s="20"/>
      <c r="E7" s="20"/>
      <c r="F7" s="20"/>
      <c r="G7" s="20"/>
      <c r="H7" s="20"/>
      <c r="I7" s="20"/>
      <c r="J7" s="20"/>
      <c r="K7" s="20"/>
      <c r="L7" s="20"/>
      <c r="M7" s="20"/>
      <c r="O7" s="19" t="s">
        <v>5</v>
      </c>
      <c r="P7" s="20"/>
      <c r="Q7" s="20"/>
      <c r="R7" s="20"/>
      <c r="S7" s="20"/>
      <c r="U7" s="19" t="s">
        <v>6</v>
      </c>
      <c r="V7" s="20"/>
      <c r="W7" s="20"/>
      <c r="X7" s="20"/>
      <c r="Y7" s="20"/>
      <c r="AA7" s="19" t="s">
        <v>7</v>
      </c>
      <c r="AB7" s="20"/>
      <c r="AC7" s="20"/>
      <c r="AD7" s="20"/>
      <c r="AE7" s="20"/>
      <c r="AF7" s="20"/>
      <c r="AG7" s="20"/>
      <c r="AH7" s="20"/>
      <c r="AI7" s="20"/>
    </row>
    <row r="8" spans="1:35" ht="18.75" x14ac:dyDescent="0.45">
      <c r="A8" s="21" t="s">
        <v>99</v>
      </c>
      <c r="C8" s="23" t="s">
        <v>100</v>
      </c>
      <c r="E8" s="23" t="s">
        <v>101</v>
      </c>
      <c r="G8" s="23" t="s">
        <v>102</v>
      </c>
      <c r="I8" s="23" t="s">
        <v>103</v>
      </c>
      <c r="K8" s="23" t="s">
        <v>104</v>
      </c>
      <c r="M8" s="23" t="s">
        <v>96</v>
      </c>
      <c r="O8" s="21" t="s">
        <v>9</v>
      </c>
      <c r="Q8" s="21" t="s">
        <v>10</v>
      </c>
      <c r="S8" s="21" t="s">
        <v>11</v>
      </c>
      <c r="U8" s="21" t="s">
        <v>12</v>
      </c>
      <c r="V8" s="16"/>
      <c r="X8" s="21" t="s">
        <v>13</v>
      </c>
      <c r="Y8" s="16"/>
      <c r="AA8" s="21" t="s">
        <v>9</v>
      </c>
      <c r="AC8" s="23" t="s">
        <v>105</v>
      </c>
      <c r="AE8" s="21" t="s">
        <v>10</v>
      </c>
      <c r="AG8" s="21" t="s">
        <v>11</v>
      </c>
      <c r="AI8" s="23" t="s">
        <v>15</v>
      </c>
    </row>
    <row r="9" spans="1:35" ht="18.75" x14ac:dyDescent="0.45">
      <c r="A9" s="22"/>
      <c r="C9" s="22"/>
      <c r="E9" s="22"/>
      <c r="G9" s="22"/>
      <c r="I9" s="22"/>
      <c r="K9" s="22"/>
      <c r="M9" s="22"/>
      <c r="O9" s="22"/>
      <c r="Q9" s="22"/>
      <c r="S9" s="22"/>
      <c r="U9" s="6" t="s">
        <v>9</v>
      </c>
      <c r="V9" s="6" t="s">
        <v>10</v>
      </c>
      <c r="X9" s="6" t="s">
        <v>9</v>
      </c>
      <c r="Y9" s="6" t="s">
        <v>16</v>
      </c>
      <c r="AA9" s="22"/>
      <c r="AC9" s="22"/>
      <c r="AE9" s="22"/>
      <c r="AG9" s="22"/>
      <c r="AI9" s="22"/>
    </row>
    <row r="10" spans="1:35" ht="18.75" x14ac:dyDescent="0.45">
      <c r="A10" s="10" t="s">
        <v>90</v>
      </c>
      <c r="O10" s="10">
        <f>SUM($O$9)</f>
        <v>0</v>
      </c>
      <c r="Q10" s="10">
        <f>SUM($Q$9)</f>
        <v>0</v>
      </c>
      <c r="S10" s="10">
        <f>SUM($S$9)</f>
        <v>0</v>
      </c>
      <c r="U10" s="10">
        <f>SUM($U$9)</f>
        <v>0</v>
      </c>
      <c r="V10" s="10">
        <f>SUM($V$9)</f>
        <v>0</v>
      </c>
      <c r="X10" s="10">
        <f>SUM($X$9)</f>
        <v>0</v>
      </c>
      <c r="Y10" s="10">
        <f>SUM($Y$9)</f>
        <v>0</v>
      </c>
      <c r="AA10" s="10">
        <f>SUM($AA$9)</f>
        <v>0</v>
      </c>
      <c r="AC10" s="10">
        <f>SUM($AC$9)</f>
        <v>0</v>
      </c>
      <c r="AE10" s="10">
        <f>SUM($AE$9)</f>
        <v>0</v>
      </c>
      <c r="AG10" s="10">
        <f>SUM($AG$9)</f>
        <v>0</v>
      </c>
      <c r="AI10" s="11">
        <f>SUM($AI$9)</f>
        <v>0</v>
      </c>
    </row>
    <row r="11" spans="1:35" ht="18.75" x14ac:dyDescent="0.45">
      <c r="O11" s="12"/>
      <c r="Q11" s="12"/>
      <c r="S11" s="12"/>
      <c r="U11" s="12"/>
      <c r="V11" s="12"/>
      <c r="X11" s="12"/>
      <c r="Y11" s="12"/>
      <c r="AA11" s="12"/>
      <c r="AC11" s="12"/>
      <c r="AE11" s="12"/>
      <c r="AG11" s="12"/>
      <c r="AI11" s="12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sqref="A1:XFD1048576"/>
    </sheetView>
  </sheetViews>
  <sheetFormatPr defaultRowHeight="18" x14ac:dyDescent="0.45"/>
  <cols>
    <col min="1" max="1" width="28.42578125" style="3" customWidth="1"/>
    <col min="2" max="2" width="1.42578125" style="3" customWidth="1"/>
    <col min="3" max="3" width="11.42578125" style="3" customWidth="1"/>
    <col min="4" max="4" width="1.42578125" style="3" customWidth="1"/>
    <col min="5" max="5" width="11.42578125" style="3" customWidth="1"/>
    <col min="6" max="6" width="1.42578125" style="3" customWidth="1"/>
    <col min="7" max="7" width="14.140625" style="3" customWidth="1"/>
    <col min="8" max="8" width="1.42578125" style="3" customWidth="1"/>
    <col min="9" max="9" width="8.5703125" style="3" customWidth="1"/>
    <col min="10" max="10" width="1.42578125" style="3" customWidth="1"/>
    <col min="11" max="11" width="21.28515625" style="3" customWidth="1"/>
    <col min="12" max="12" width="1.42578125" style="3" customWidth="1"/>
    <col min="13" max="13" width="28.42578125" style="3" customWidth="1"/>
    <col min="14" max="16384" width="9.140625" style="3"/>
  </cols>
  <sheetData>
    <row r="1" spans="1:13" ht="20.100000000000001" customHeight="1" x14ac:dyDescent="0.45">
      <c r="A1" s="17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20.100000000000001" customHeight="1" x14ac:dyDescent="0.45">
      <c r="A2" s="17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0.100000000000001" customHeight="1" x14ac:dyDescent="0.45">
      <c r="A3" s="17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5" spans="1:13" ht="21" x14ac:dyDescent="0.45">
      <c r="A5" s="18" t="s">
        <v>106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21" x14ac:dyDescent="0.45">
      <c r="A6" s="18" t="s">
        <v>107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8" spans="1:13" ht="21" x14ac:dyDescent="0.45">
      <c r="C8" s="19" t="s">
        <v>7</v>
      </c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3" ht="42" x14ac:dyDescent="0.45">
      <c r="A9" s="4" t="s">
        <v>108</v>
      </c>
      <c r="C9" s="4" t="s">
        <v>9</v>
      </c>
      <c r="E9" s="4" t="s">
        <v>109</v>
      </c>
      <c r="G9" s="4" t="s">
        <v>110</v>
      </c>
      <c r="I9" s="4" t="s">
        <v>111</v>
      </c>
      <c r="K9" s="13" t="s">
        <v>112</v>
      </c>
      <c r="M9" s="4" t="s">
        <v>113</v>
      </c>
    </row>
    <row r="10" spans="1:13" ht="18.75" x14ac:dyDescent="0.45">
      <c r="A10" s="10" t="s">
        <v>90</v>
      </c>
      <c r="K10" s="10">
        <f>SUM($K$9)</f>
        <v>0</v>
      </c>
    </row>
    <row r="11" spans="1:13" ht="18.75" x14ac:dyDescent="0.45">
      <c r="K11" s="12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4"/>
  <sheetViews>
    <sheetView rightToLeft="1" workbookViewId="0">
      <selection sqref="A1:XFD1048576"/>
    </sheetView>
  </sheetViews>
  <sheetFormatPr defaultRowHeight="18" x14ac:dyDescent="0.45"/>
  <cols>
    <col min="1" max="1" width="21.28515625" style="3" customWidth="1"/>
    <col min="2" max="2" width="1.42578125" style="3" customWidth="1"/>
    <col min="3" max="3" width="18.42578125" style="3" customWidth="1"/>
    <col min="4" max="4" width="1.42578125" style="3" customWidth="1"/>
    <col min="5" max="5" width="10" style="3" customWidth="1"/>
    <col min="6" max="6" width="1.42578125" style="3" customWidth="1"/>
    <col min="7" max="7" width="11.42578125" style="3" customWidth="1"/>
    <col min="8" max="8" width="1.42578125" style="3" customWidth="1"/>
    <col min="9" max="9" width="11.42578125" style="3" customWidth="1"/>
    <col min="10" max="10" width="1.42578125" style="3" customWidth="1"/>
    <col min="11" max="11" width="18.42578125" style="3" customWidth="1"/>
    <col min="12" max="12" width="1.42578125" style="3" customWidth="1"/>
    <col min="13" max="13" width="18.42578125" style="3" customWidth="1"/>
    <col min="14" max="14" width="1.42578125" style="3" customWidth="1"/>
    <col min="15" max="15" width="18.42578125" style="3" customWidth="1"/>
    <col min="16" max="16" width="1.42578125" style="3" customWidth="1"/>
    <col min="17" max="17" width="18.42578125" style="3" customWidth="1"/>
    <col min="18" max="18" width="1.42578125" style="3" customWidth="1"/>
    <col min="19" max="19" width="10.7109375" style="3" customWidth="1"/>
    <col min="20" max="16384" width="9.140625" style="3"/>
  </cols>
  <sheetData>
    <row r="1" spans="1:19" ht="20.100000000000001" customHeight="1" x14ac:dyDescent="0.45">
      <c r="A1" s="17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ht="20.100000000000001" customHeight="1" x14ac:dyDescent="0.45">
      <c r="A2" s="17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0.100000000000001" customHeight="1" x14ac:dyDescent="0.45">
      <c r="A3" s="17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5" spans="1:19" ht="21" x14ac:dyDescent="0.45">
      <c r="A5" s="18" t="s">
        <v>114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7" spans="1:19" ht="21" x14ac:dyDescent="0.45">
      <c r="C7" s="19" t="s">
        <v>115</v>
      </c>
      <c r="D7" s="20"/>
      <c r="E7" s="20"/>
      <c r="F7" s="20"/>
      <c r="G7" s="20"/>
      <c r="H7" s="20"/>
      <c r="I7" s="20"/>
      <c r="K7" s="4" t="s">
        <v>5</v>
      </c>
      <c r="M7" s="19" t="s">
        <v>6</v>
      </c>
      <c r="N7" s="20"/>
      <c r="O7" s="20"/>
      <c r="Q7" s="19" t="s">
        <v>7</v>
      </c>
      <c r="R7" s="20"/>
      <c r="S7" s="20"/>
    </row>
    <row r="8" spans="1:19" ht="63" x14ac:dyDescent="0.45">
      <c r="A8" s="4" t="s">
        <v>116</v>
      </c>
      <c r="C8" s="4" t="s">
        <v>117</v>
      </c>
      <c r="E8" s="4" t="s">
        <v>118</v>
      </c>
      <c r="G8" s="13" t="s">
        <v>119</v>
      </c>
      <c r="I8" s="13" t="s">
        <v>120</v>
      </c>
      <c r="K8" s="4" t="s">
        <v>121</v>
      </c>
      <c r="M8" s="4" t="s">
        <v>122</v>
      </c>
      <c r="O8" s="4" t="s">
        <v>123</v>
      </c>
      <c r="Q8" s="4" t="s">
        <v>121</v>
      </c>
      <c r="S8" s="13" t="s">
        <v>15</v>
      </c>
    </row>
    <row r="9" spans="1:19" ht="37.5" x14ac:dyDescent="0.45">
      <c r="A9" s="7" t="s">
        <v>124</v>
      </c>
      <c r="C9" s="1" t="s">
        <v>125</v>
      </c>
      <c r="E9" s="5" t="s">
        <v>126</v>
      </c>
      <c r="G9" s="1" t="s">
        <v>127</v>
      </c>
      <c r="I9" s="1" t="s">
        <v>128</v>
      </c>
      <c r="K9" s="8">
        <v>13259530031</v>
      </c>
      <c r="M9" s="8">
        <v>42055426044</v>
      </c>
      <c r="O9" s="8">
        <v>8879018147</v>
      </c>
      <c r="Q9" s="8">
        <v>46435937928</v>
      </c>
      <c r="S9" s="9">
        <v>1.6539691778272261E-2</v>
      </c>
    </row>
    <row r="10" spans="1:19" ht="18.75" x14ac:dyDescent="0.45">
      <c r="A10" s="7" t="s">
        <v>129</v>
      </c>
      <c r="C10" s="1" t="s">
        <v>130</v>
      </c>
      <c r="E10" s="5" t="s">
        <v>131</v>
      </c>
      <c r="G10" s="1" t="s">
        <v>132</v>
      </c>
      <c r="I10" s="1" t="s">
        <v>128</v>
      </c>
      <c r="K10" s="8">
        <v>122739486</v>
      </c>
      <c r="M10" s="8">
        <v>521189</v>
      </c>
      <c r="O10" s="8">
        <v>0</v>
      </c>
      <c r="Q10" s="8">
        <v>123260675</v>
      </c>
      <c r="S10" s="9">
        <v>4.3903357267012269E-5</v>
      </c>
    </row>
    <row r="11" spans="1:19" ht="18.75" x14ac:dyDescent="0.45">
      <c r="A11" s="7" t="s">
        <v>133</v>
      </c>
      <c r="C11" s="1" t="s">
        <v>134</v>
      </c>
      <c r="E11" s="5" t="s">
        <v>126</v>
      </c>
      <c r="G11" s="1" t="s">
        <v>135</v>
      </c>
      <c r="I11" s="1" t="s">
        <v>128</v>
      </c>
      <c r="K11" s="8">
        <v>1159338</v>
      </c>
      <c r="P11" s="1"/>
      <c r="Q11" s="8">
        <v>1159338</v>
      </c>
      <c r="S11" s="9">
        <v>4.1293648933225027E-7</v>
      </c>
    </row>
    <row r="12" spans="1:19" ht="18.75" x14ac:dyDescent="0.45">
      <c r="A12" s="7" t="s">
        <v>133</v>
      </c>
      <c r="C12" s="1" t="s">
        <v>136</v>
      </c>
      <c r="E12" s="5" t="s">
        <v>126</v>
      </c>
      <c r="G12" s="1" t="s">
        <v>137</v>
      </c>
      <c r="I12" s="1" t="s">
        <v>128</v>
      </c>
      <c r="K12" s="8">
        <v>7094349</v>
      </c>
      <c r="P12" s="1"/>
      <c r="Q12" s="8">
        <v>7094349</v>
      </c>
      <c r="S12" s="9">
        <v>2.5268865250321826E-6</v>
      </c>
    </row>
    <row r="13" spans="1:19" ht="18.75" x14ac:dyDescent="0.45">
      <c r="A13" s="10" t="s">
        <v>90</v>
      </c>
      <c r="K13" s="10">
        <f>SUM(K9:$K$12)</f>
        <v>13390523204</v>
      </c>
      <c r="M13" s="10">
        <f>SUM(M9:$M$12)</f>
        <v>42055947233</v>
      </c>
      <c r="O13" s="10">
        <f>SUM(O9:$O$12)</f>
        <v>8879018147</v>
      </c>
      <c r="Q13" s="10">
        <f>SUM(Q9:$Q$12)</f>
        <v>46567452290</v>
      </c>
      <c r="S13" s="11">
        <f>SUM(S9:$S$12)</f>
        <v>1.6586534958553639E-2</v>
      </c>
    </row>
    <row r="14" spans="1:19" ht="18.75" x14ac:dyDescent="0.45">
      <c r="K14" s="12"/>
      <c r="M14" s="12"/>
      <c r="O14" s="12"/>
      <c r="Q14" s="12"/>
      <c r="S14" s="12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>
      <selection sqref="A1:XFD1048576"/>
    </sheetView>
  </sheetViews>
  <sheetFormatPr defaultRowHeight="18" x14ac:dyDescent="0.45"/>
  <cols>
    <col min="1" max="1" width="17" style="3" customWidth="1"/>
    <col min="2" max="2" width="1.42578125" style="3" customWidth="1"/>
    <col min="3" max="3" width="11.42578125" style="3" customWidth="1"/>
    <col min="4" max="4" width="1.42578125" style="3" customWidth="1"/>
    <col min="5" max="5" width="7.140625" style="3" customWidth="1"/>
    <col min="6" max="6" width="1.42578125" style="3" customWidth="1"/>
    <col min="7" max="7" width="7.140625" style="3" customWidth="1"/>
    <col min="8" max="8" width="1.42578125" style="3" customWidth="1"/>
    <col min="9" max="9" width="11.42578125" style="3" customWidth="1"/>
    <col min="10" max="10" width="1.42578125" style="3" customWidth="1"/>
    <col min="11" max="11" width="11.42578125" style="3" customWidth="1"/>
    <col min="12" max="12" width="1.42578125" style="3" customWidth="1"/>
    <col min="13" max="13" width="17" style="3" customWidth="1"/>
    <col min="14" max="14" width="1.42578125" style="3" customWidth="1"/>
    <col min="15" max="15" width="17" style="3" customWidth="1"/>
    <col min="16" max="16" width="1.42578125" style="3" customWidth="1"/>
    <col min="17" max="17" width="11.42578125" style="3" customWidth="1"/>
    <col min="18" max="18" width="14.140625" style="3" customWidth="1"/>
    <col min="19" max="19" width="1.42578125" style="3" customWidth="1"/>
    <col min="20" max="20" width="11.42578125" style="3" customWidth="1"/>
    <col min="21" max="21" width="14.140625" style="3" customWidth="1"/>
    <col min="22" max="22" width="1.42578125" style="3" customWidth="1"/>
    <col min="23" max="23" width="11.42578125" style="3" customWidth="1"/>
    <col min="24" max="24" width="1.42578125" style="3" customWidth="1"/>
    <col min="25" max="25" width="17" style="3" customWidth="1"/>
    <col min="26" max="26" width="1.42578125" style="3" customWidth="1"/>
    <col min="27" max="27" width="17" style="3" customWidth="1"/>
    <col min="28" max="28" width="1.42578125" style="3" customWidth="1"/>
    <col min="29" max="29" width="8.5703125" style="3" customWidth="1"/>
    <col min="30" max="16384" width="9.140625" style="3"/>
  </cols>
  <sheetData>
    <row r="1" spans="1:29" ht="20.100000000000001" customHeight="1" x14ac:dyDescent="0.45">
      <c r="A1" s="17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pans="1:29" ht="20.100000000000001" customHeight="1" x14ac:dyDescent="0.45">
      <c r="A2" s="17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29" ht="20.100000000000001" customHeight="1" x14ac:dyDescent="0.45">
      <c r="A3" s="17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</row>
    <row r="5" spans="1:29" ht="21" x14ac:dyDescent="0.45">
      <c r="A5" s="18" t="s">
        <v>138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7" spans="1:29" ht="21" x14ac:dyDescent="0.45">
      <c r="K7" s="4" t="s">
        <v>5</v>
      </c>
      <c r="M7" s="19" t="s">
        <v>6</v>
      </c>
      <c r="N7" s="20"/>
      <c r="O7" s="20"/>
      <c r="P7" s="20"/>
      <c r="Q7" s="20"/>
      <c r="R7" s="20"/>
      <c r="S7" s="20"/>
      <c r="T7" s="20"/>
      <c r="U7" s="20"/>
      <c r="W7" s="19" t="s">
        <v>7</v>
      </c>
      <c r="X7" s="20"/>
      <c r="Y7" s="20"/>
      <c r="Z7" s="20"/>
      <c r="AA7" s="20"/>
      <c r="AB7" s="20"/>
      <c r="AC7" s="20"/>
    </row>
    <row r="8" spans="1:29" ht="18.75" x14ac:dyDescent="0.45">
      <c r="A8" s="21" t="s">
        <v>139</v>
      </c>
      <c r="C8" s="23" t="s">
        <v>103</v>
      </c>
      <c r="E8" s="23" t="s">
        <v>120</v>
      </c>
      <c r="G8" s="23" t="s">
        <v>140</v>
      </c>
      <c r="I8" s="23" t="s">
        <v>101</v>
      </c>
      <c r="K8" s="21" t="s">
        <v>9</v>
      </c>
      <c r="M8" s="21" t="s">
        <v>10</v>
      </c>
      <c r="O8" s="21" t="s">
        <v>11</v>
      </c>
      <c r="Q8" s="21" t="s">
        <v>12</v>
      </c>
      <c r="R8" s="16"/>
      <c r="T8" s="21" t="s">
        <v>13</v>
      </c>
      <c r="U8" s="16"/>
      <c r="W8" s="21" t="s">
        <v>9</v>
      </c>
      <c r="Y8" s="21" t="s">
        <v>10</v>
      </c>
      <c r="AA8" s="21" t="s">
        <v>11</v>
      </c>
      <c r="AC8" s="23" t="s">
        <v>15</v>
      </c>
    </row>
    <row r="9" spans="1:29" ht="18.75" x14ac:dyDescent="0.45">
      <c r="A9" s="22"/>
      <c r="C9" s="22"/>
      <c r="E9" s="22"/>
      <c r="G9" s="22"/>
      <c r="I9" s="22"/>
      <c r="K9" s="22"/>
      <c r="M9" s="22"/>
      <c r="O9" s="22"/>
      <c r="Q9" s="6" t="s">
        <v>9</v>
      </c>
      <c r="R9" s="6" t="s">
        <v>10</v>
      </c>
      <c r="T9" s="6" t="s">
        <v>9</v>
      </c>
      <c r="U9" s="6" t="s">
        <v>16</v>
      </c>
      <c r="W9" s="22"/>
      <c r="Y9" s="22"/>
      <c r="AA9" s="22"/>
      <c r="AC9" s="22"/>
    </row>
    <row r="10" spans="1:29" ht="18.75" x14ac:dyDescent="0.45">
      <c r="A10" s="10" t="s">
        <v>90</v>
      </c>
      <c r="K10" s="10">
        <f>SUM($K$9)</f>
        <v>0</v>
      </c>
      <c r="M10" s="10">
        <f>SUM($M$9)</f>
        <v>0</v>
      </c>
      <c r="O10" s="10">
        <f>SUM($O$9)</f>
        <v>0</v>
      </c>
      <c r="Q10" s="10">
        <f>SUM($Q$9)</f>
        <v>0</v>
      </c>
      <c r="R10" s="10">
        <f>SUM($R$9)</f>
        <v>0</v>
      </c>
      <c r="T10" s="10">
        <f>SUM($T$9)</f>
        <v>0</v>
      </c>
      <c r="U10" s="10">
        <f>SUM($U$9)</f>
        <v>0</v>
      </c>
      <c r="W10" s="10">
        <f>SUM($W$9)</f>
        <v>0</v>
      </c>
      <c r="Y10" s="10">
        <f>SUM($Y$9)</f>
        <v>0</v>
      </c>
      <c r="AA10" s="10">
        <f>SUM($AA$9)</f>
        <v>0</v>
      </c>
      <c r="AC10" s="11">
        <f>SUM($AC$9)</f>
        <v>0</v>
      </c>
    </row>
    <row r="11" spans="1:29" ht="18.75" x14ac:dyDescent="0.45">
      <c r="K11" s="12"/>
      <c r="M11" s="12"/>
      <c r="O11" s="12"/>
      <c r="Q11" s="12"/>
      <c r="R11" s="12"/>
      <c r="T11" s="12"/>
      <c r="U11" s="12"/>
      <c r="W11" s="12"/>
      <c r="Y11" s="12"/>
      <c r="AA11" s="12"/>
      <c r="AC11" s="12"/>
    </row>
  </sheetData>
  <mergeCells count="20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M7:U7"/>
    <mergeCell ref="W7:AC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workbookViewId="0">
      <selection sqref="A1:XFD1048576"/>
    </sheetView>
  </sheetViews>
  <sheetFormatPr defaultRowHeight="18" x14ac:dyDescent="0.45"/>
  <cols>
    <col min="1" max="1" width="49.7109375" style="3" customWidth="1"/>
    <col min="2" max="2" width="1.42578125" style="3" customWidth="1"/>
    <col min="3" max="3" width="11.42578125" style="3" customWidth="1"/>
    <col min="4" max="4" width="1.42578125" style="3" customWidth="1"/>
    <col min="5" max="5" width="21.28515625" style="3" customWidth="1"/>
    <col min="6" max="6" width="1.42578125" style="3" customWidth="1"/>
    <col min="7" max="7" width="11.42578125" style="3" customWidth="1"/>
    <col min="8" max="8" width="1.42578125" style="3" customWidth="1"/>
    <col min="9" max="9" width="11.42578125" style="3" customWidth="1"/>
    <col min="10" max="16384" width="9.140625" style="3"/>
  </cols>
  <sheetData>
    <row r="1" spans="1:9" ht="20.100000000000001" customHeight="1" x14ac:dyDescent="0.45">
      <c r="A1" s="17" t="s">
        <v>0</v>
      </c>
      <c r="B1" s="16"/>
      <c r="C1" s="16"/>
      <c r="D1" s="16"/>
      <c r="E1" s="16"/>
      <c r="F1" s="16"/>
      <c r="G1" s="16"/>
      <c r="H1" s="16"/>
      <c r="I1" s="16"/>
    </row>
    <row r="2" spans="1:9" ht="20.100000000000001" customHeight="1" x14ac:dyDescent="0.45">
      <c r="A2" s="17" t="s">
        <v>141</v>
      </c>
      <c r="B2" s="16"/>
      <c r="C2" s="16"/>
      <c r="D2" s="16"/>
      <c r="E2" s="16"/>
      <c r="F2" s="16"/>
      <c r="G2" s="16"/>
      <c r="H2" s="16"/>
      <c r="I2" s="16"/>
    </row>
    <row r="3" spans="1:9" ht="20.100000000000001" customHeight="1" x14ac:dyDescent="0.45">
      <c r="A3" s="17" t="s">
        <v>2</v>
      </c>
      <c r="B3" s="16"/>
      <c r="C3" s="16"/>
      <c r="D3" s="16"/>
      <c r="E3" s="16"/>
      <c r="F3" s="16"/>
      <c r="G3" s="16"/>
      <c r="H3" s="16"/>
      <c r="I3" s="16"/>
    </row>
    <row r="5" spans="1:9" ht="21" x14ac:dyDescent="0.45">
      <c r="A5" s="18" t="s">
        <v>142</v>
      </c>
      <c r="B5" s="16"/>
      <c r="C5" s="16"/>
      <c r="D5" s="16"/>
      <c r="E5" s="16"/>
      <c r="F5" s="16"/>
      <c r="G5" s="16"/>
      <c r="H5" s="16"/>
      <c r="I5" s="16"/>
    </row>
    <row r="7" spans="1:9" ht="42" x14ac:dyDescent="0.45">
      <c r="A7" s="4" t="s">
        <v>143</v>
      </c>
      <c r="C7" s="4" t="s">
        <v>144</v>
      </c>
      <c r="E7" s="4" t="s">
        <v>121</v>
      </c>
      <c r="G7" s="13" t="s">
        <v>145</v>
      </c>
      <c r="I7" s="13" t="s">
        <v>146</v>
      </c>
    </row>
    <row r="8" spans="1:9" ht="21" x14ac:dyDescent="0.45">
      <c r="A8" s="2" t="s">
        <v>147</v>
      </c>
      <c r="C8" s="1" t="s">
        <v>148</v>
      </c>
      <c r="E8" s="8">
        <v>-306054553493</v>
      </c>
      <c r="G8" s="9">
        <f>E8/-306019863063</f>
        <v>1.0001133600598757</v>
      </c>
      <c r="I8" s="9">
        <f>E8/2807545542596</f>
        <v>-0.10901142968103247</v>
      </c>
    </row>
    <row r="9" spans="1:9" ht="21" x14ac:dyDescent="0.45">
      <c r="A9" s="2" t="s">
        <v>149</v>
      </c>
      <c r="C9" s="1" t="s">
        <v>150</v>
      </c>
      <c r="E9" s="8">
        <v>0</v>
      </c>
      <c r="G9" s="9">
        <f>E9/-306019863063</f>
        <v>0</v>
      </c>
      <c r="I9" s="9">
        <f>E9/2807545542596</f>
        <v>0</v>
      </c>
    </row>
    <row r="10" spans="1:9" ht="21" x14ac:dyDescent="0.45">
      <c r="A10" s="2" t="s">
        <v>151</v>
      </c>
      <c r="C10" s="1" t="s">
        <v>152</v>
      </c>
      <c r="E10" s="8">
        <v>2557560</v>
      </c>
      <c r="G10" s="9">
        <f>E10/-306019863063</f>
        <v>-8.3574967141053766E-6</v>
      </c>
      <c r="I10" s="9">
        <f>E10/2807545542596</f>
        <v>9.1095939894714921E-7</v>
      </c>
    </row>
    <row r="11" spans="1:9" ht="21" x14ac:dyDescent="0.45">
      <c r="A11" s="2" t="s">
        <v>153</v>
      </c>
      <c r="C11" s="1" t="s">
        <v>154</v>
      </c>
      <c r="E11" s="8">
        <v>32132870</v>
      </c>
      <c r="G11" s="9">
        <f>E11/-306019863063</f>
        <v>-1.0500256316167568E-4</v>
      </c>
      <c r="I11" s="9">
        <f>E11/2807545542596</f>
        <v>1.1445182103898592E-5</v>
      </c>
    </row>
    <row r="12" spans="1:9" ht="21" x14ac:dyDescent="0.45">
      <c r="A12" s="4" t="s">
        <v>90</v>
      </c>
      <c r="E12" s="10">
        <f>SUM(E8:$E$11)</f>
        <v>-306019863063</v>
      </c>
      <c r="G12" s="11">
        <f>SUM(G8:$G$11)</f>
        <v>1</v>
      </c>
      <c r="I12" s="11">
        <f>SUM(I8:$I$11)</f>
        <v>-0.10899907353952963</v>
      </c>
    </row>
    <row r="13" spans="1:9" ht="18.75" x14ac:dyDescent="0.45">
      <c r="E13" s="12"/>
      <c r="G13" s="12"/>
      <c r="I13" s="12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64"/>
  <sheetViews>
    <sheetView rightToLeft="1" workbookViewId="0">
      <selection activeCell="A49" sqref="A1:XFD1048576"/>
    </sheetView>
  </sheetViews>
  <sheetFormatPr defaultRowHeight="18" x14ac:dyDescent="0.45"/>
  <cols>
    <col min="1" max="1" width="16.28515625" style="3" bestFit="1" customWidth="1"/>
    <col min="2" max="2" width="1.42578125" style="3" customWidth="1"/>
    <col min="3" max="3" width="11" style="3" bestFit="1" customWidth="1"/>
    <col min="4" max="4" width="1.42578125" style="3" customWidth="1"/>
    <col min="5" max="5" width="11.85546875" style="3" bestFit="1" customWidth="1"/>
    <col min="6" max="6" width="1.42578125" style="3" customWidth="1"/>
    <col min="7" max="7" width="10.42578125" style="3" bestFit="1" customWidth="1"/>
    <col min="8" max="8" width="1.42578125" style="3" customWidth="1"/>
    <col min="9" max="9" width="15.7109375" style="3" bestFit="1" customWidth="1"/>
    <col min="10" max="10" width="1.42578125" style="3" customWidth="1"/>
    <col min="11" max="11" width="14.7109375" style="3" bestFit="1" customWidth="1"/>
    <col min="12" max="12" width="1.42578125" style="3" customWidth="1"/>
    <col min="13" max="13" width="15.7109375" style="3" bestFit="1" customWidth="1"/>
    <col min="14" max="14" width="1.42578125" style="3" customWidth="1"/>
    <col min="15" max="15" width="17" style="3" bestFit="1" customWidth="1"/>
    <col min="16" max="16" width="1.42578125" style="3" customWidth="1"/>
    <col min="17" max="17" width="15.7109375" style="3" bestFit="1" customWidth="1"/>
    <col min="18" max="18" width="1.42578125" style="3" customWidth="1"/>
    <col min="19" max="19" width="16.85546875" style="3" bestFit="1" customWidth="1"/>
    <col min="20" max="16384" width="9.140625" style="3"/>
  </cols>
  <sheetData>
    <row r="1" spans="1:19" ht="20.100000000000001" customHeight="1" x14ac:dyDescent="0.45">
      <c r="A1" s="17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ht="20.100000000000001" customHeight="1" x14ac:dyDescent="0.45">
      <c r="A2" s="17" t="s">
        <v>141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0.100000000000001" customHeight="1" x14ac:dyDescent="0.45">
      <c r="A3" s="17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5" spans="1:19" ht="21" x14ac:dyDescent="0.45">
      <c r="A5" s="18" t="s">
        <v>155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7" spans="1:19" ht="21" x14ac:dyDescent="0.45">
      <c r="C7" s="19" t="s">
        <v>156</v>
      </c>
      <c r="D7" s="20"/>
      <c r="E7" s="20"/>
      <c r="F7" s="20"/>
      <c r="G7" s="20"/>
      <c r="I7" s="19" t="s">
        <v>157</v>
      </c>
      <c r="J7" s="20"/>
      <c r="K7" s="20"/>
      <c r="L7" s="20"/>
      <c r="M7" s="20"/>
      <c r="O7" s="19" t="s">
        <v>7</v>
      </c>
      <c r="P7" s="20"/>
      <c r="Q7" s="20"/>
      <c r="R7" s="20"/>
      <c r="S7" s="20"/>
    </row>
    <row r="8" spans="1:19" ht="63" x14ac:dyDescent="0.45">
      <c r="A8" s="4" t="s">
        <v>92</v>
      </c>
      <c r="C8" s="13" t="s">
        <v>158</v>
      </c>
      <c r="E8" s="13" t="s">
        <v>159</v>
      </c>
      <c r="G8" s="13" t="s">
        <v>160</v>
      </c>
      <c r="I8" s="13" t="s">
        <v>161</v>
      </c>
      <c r="K8" s="13" t="s">
        <v>162</v>
      </c>
      <c r="M8" s="13" t="s">
        <v>163</v>
      </c>
      <c r="O8" s="13" t="s">
        <v>161</v>
      </c>
      <c r="Q8" s="13" t="s">
        <v>162</v>
      </c>
      <c r="S8" s="13" t="s">
        <v>163</v>
      </c>
    </row>
    <row r="9" spans="1:19" ht="37.5" x14ac:dyDescent="0.45">
      <c r="A9" s="5" t="s">
        <v>18</v>
      </c>
      <c r="C9" s="1" t="s">
        <v>164</v>
      </c>
      <c r="E9" s="8">
        <v>3450913</v>
      </c>
      <c r="G9" s="8">
        <v>1060</v>
      </c>
      <c r="N9" s="1"/>
      <c r="O9" s="8">
        <v>3657967780</v>
      </c>
      <c r="Q9" s="8">
        <v>-381505842</v>
      </c>
      <c r="S9" s="8">
        <v>3276461938</v>
      </c>
    </row>
    <row r="10" spans="1:19" ht="18.75" x14ac:dyDescent="0.45">
      <c r="A10" s="5" t="s">
        <v>20</v>
      </c>
      <c r="C10" s="1" t="s">
        <v>165</v>
      </c>
      <c r="E10" s="8">
        <v>9300000</v>
      </c>
      <c r="G10" s="8">
        <v>82</v>
      </c>
      <c r="N10" s="1"/>
      <c r="O10" s="8">
        <v>762600000</v>
      </c>
      <c r="Q10" s="8">
        <v>0</v>
      </c>
      <c r="S10" s="8">
        <v>762600000</v>
      </c>
    </row>
    <row r="11" spans="1:19" ht="18.75" x14ac:dyDescent="0.45">
      <c r="A11" s="5" t="s">
        <v>21</v>
      </c>
      <c r="C11" s="1" t="s">
        <v>166</v>
      </c>
      <c r="E11" s="8">
        <v>1298861</v>
      </c>
      <c r="G11" s="8">
        <v>2000</v>
      </c>
      <c r="N11" s="1"/>
      <c r="O11" s="8">
        <v>2597722000</v>
      </c>
      <c r="Q11" s="8">
        <v>-237626095</v>
      </c>
      <c r="S11" s="8">
        <v>2360095905</v>
      </c>
    </row>
    <row r="12" spans="1:19" ht="37.5" x14ac:dyDescent="0.45">
      <c r="A12" s="5" t="s">
        <v>22</v>
      </c>
      <c r="C12" s="1" t="s">
        <v>167</v>
      </c>
      <c r="E12" s="8">
        <v>1062934</v>
      </c>
      <c r="G12" s="8">
        <v>200</v>
      </c>
      <c r="N12" s="1"/>
      <c r="O12" s="8">
        <v>212586800</v>
      </c>
      <c r="Q12" s="8">
        <v>-25161240</v>
      </c>
      <c r="S12" s="8">
        <v>187425560</v>
      </c>
    </row>
    <row r="13" spans="1:19" ht="18.75" x14ac:dyDescent="0.45">
      <c r="A13" s="5" t="s">
        <v>23</v>
      </c>
      <c r="C13" s="1" t="s">
        <v>168</v>
      </c>
      <c r="E13" s="8">
        <v>4063799</v>
      </c>
      <c r="G13" s="8">
        <v>50</v>
      </c>
      <c r="N13" s="1"/>
      <c r="O13" s="8">
        <v>203189950</v>
      </c>
      <c r="Q13" s="8">
        <v>-23832437</v>
      </c>
      <c r="S13" s="8">
        <v>179357513</v>
      </c>
    </row>
    <row r="14" spans="1:19" ht="18.75" x14ac:dyDescent="0.45">
      <c r="A14" s="5" t="s">
        <v>25</v>
      </c>
      <c r="C14" s="1" t="s">
        <v>169</v>
      </c>
      <c r="E14" s="8">
        <v>6590486</v>
      </c>
      <c r="G14" s="8">
        <v>110</v>
      </c>
      <c r="N14" s="1"/>
      <c r="O14" s="8">
        <v>724953460</v>
      </c>
      <c r="Q14" s="8">
        <v>-89640104</v>
      </c>
      <c r="S14" s="8">
        <v>635313356</v>
      </c>
    </row>
    <row r="15" spans="1:19" ht="18.75" x14ac:dyDescent="0.45">
      <c r="A15" s="5" t="s">
        <v>26</v>
      </c>
      <c r="C15" s="1" t="s">
        <v>170</v>
      </c>
      <c r="E15" s="8">
        <v>15500000</v>
      </c>
      <c r="G15" s="8">
        <v>19</v>
      </c>
      <c r="N15" s="1"/>
      <c r="O15" s="8">
        <v>294500000</v>
      </c>
      <c r="Q15" s="8">
        <v>-35169481</v>
      </c>
      <c r="S15" s="8">
        <v>259330519</v>
      </c>
    </row>
    <row r="16" spans="1:19" ht="18.75" x14ac:dyDescent="0.45">
      <c r="A16" s="5" t="s">
        <v>27</v>
      </c>
      <c r="C16" s="1" t="s">
        <v>169</v>
      </c>
      <c r="E16" s="8">
        <v>33396214</v>
      </c>
      <c r="G16" s="8">
        <v>300</v>
      </c>
      <c r="I16" s="8">
        <v>10018864200</v>
      </c>
      <c r="K16" s="8">
        <v>0</v>
      </c>
      <c r="M16" s="8">
        <v>10018864200</v>
      </c>
      <c r="O16" s="8">
        <v>10018864200</v>
      </c>
      <c r="Q16" s="8">
        <v>0</v>
      </c>
      <c r="S16" s="8">
        <v>10018864200</v>
      </c>
    </row>
    <row r="17" spans="1:19" ht="18.75" x14ac:dyDescent="0.45">
      <c r="A17" s="5" t="s">
        <v>28</v>
      </c>
      <c r="C17" s="1" t="s">
        <v>171</v>
      </c>
      <c r="E17" s="8">
        <v>34689360</v>
      </c>
      <c r="G17" s="8">
        <v>82</v>
      </c>
      <c r="N17" s="1"/>
      <c r="O17" s="8">
        <v>2844527520</v>
      </c>
      <c r="Q17" s="8">
        <v>0</v>
      </c>
      <c r="S17" s="8">
        <v>2844527520</v>
      </c>
    </row>
    <row r="18" spans="1:19" ht="18.75" x14ac:dyDescent="0.45">
      <c r="A18" s="5" t="s">
        <v>29</v>
      </c>
      <c r="C18" s="1" t="s">
        <v>5</v>
      </c>
      <c r="E18" s="8">
        <v>4396570</v>
      </c>
      <c r="G18" s="8">
        <v>480</v>
      </c>
      <c r="I18" s="8">
        <v>2110353600</v>
      </c>
      <c r="K18" s="8">
        <v>-264268366</v>
      </c>
      <c r="M18" s="8">
        <v>1846085234</v>
      </c>
      <c r="O18" s="8">
        <v>2110353600</v>
      </c>
      <c r="Q18" s="8">
        <v>-264268366</v>
      </c>
      <c r="S18" s="8">
        <v>1846085234</v>
      </c>
    </row>
    <row r="19" spans="1:19" ht="18.75" x14ac:dyDescent="0.45">
      <c r="A19" s="5" t="s">
        <v>31</v>
      </c>
      <c r="C19" s="1" t="s">
        <v>5</v>
      </c>
      <c r="E19" s="8">
        <v>5896000</v>
      </c>
      <c r="G19" s="8">
        <v>388</v>
      </c>
      <c r="I19" s="8">
        <v>2287648000</v>
      </c>
      <c r="K19" s="8">
        <v>0</v>
      </c>
      <c r="M19" s="8">
        <v>2287648000</v>
      </c>
      <c r="O19" s="8">
        <v>2287648000</v>
      </c>
      <c r="Q19" s="8">
        <v>0</v>
      </c>
      <c r="S19" s="8">
        <v>2287648000</v>
      </c>
    </row>
    <row r="20" spans="1:19" ht="37.5" x14ac:dyDescent="0.45">
      <c r="A20" s="5" t="s">
        <v>33</v>
      </c>
      <c r="C20" s="1" t="s">
        <v>172</v>
      </c>
      <c r="E20" s="8">
        <v>20400000</v>
      </c>
      <c r="G20" s="8">
        <v>1</v>
      </c>
      <c r="N20" s="1"/>
      <c r="O20" s="8">
        <v>20400000</v>
      </c>
      <c r="Q20" s="8">
        <v>-2511712</v>
      </c>
      <c r="S20" s="8">
        <v>17888288</v>
      </c>
    </row>
    <row r="21" spans="1:19" ht="18.75" x14ac:dyDescent="0.45">
      <c r="A21" s="5" t="s">
        <v>34</v>
      </c>
      <c r="C21" s="1" t="s">
        <v>173</v>
      </c>
      <c r="E21" s="8">
        <v>918293</v>
      </c>
      <c r="G21" s="8">
        <v>2950</v>
      </c>
      <c r="N21" s="1"/>
      <c r="O21" s="8">
        <v>2708964350</v>
      </c>
      <c r="Q21" s="8">
        <v>-244735097</v>
      </c>
      <c r="S21" s="8">
        <v>2464229253</v>
      </c>
    </row>
    <row r="22" spans="1:19" ht="18.75" x14ac:dyDescent="0.45">
      <c r="A22" s="5" t="s">
        <v>35</v>
      </c>
      <c r="C22" s="1" t="s">
        <v>174</v>
      </c>
      <c r="E22" s="8">
        <v>906145</v>
      </c>
      <c r="G22" s="8">
        <v>2920</v>
      </c>
      <c r="N22" s="1"/>
      <c r="O22" s="8">
        <v>2645943400</v>
      </c>
      <c r="Q22" s="8">
        <v>-214805978</v>
      </c>
      <c r="S22" s="8">
        <v>2431137422</v>
      </c>
    </row>
    <row r="23" spans="1:19" ht="18.75" x14ac:dyDescent="0.45">
      <c r="A23" s="5" t="s">
        <v>36</v>
      </c>
      <c r="C23" s="1" t="s">
        <v>175</v>
      </c>
      <c r="E23" s="8">
        <v>1408297</v>
      </c>
      <c r="G23" s="8">
        <v>3500</v>
      </c>
      <c r="N23" s="1"/>
      <c r="O23" s="8">
        <v>4929039500</v>
      </c>
      <c r="Q23" s="8">
        <v>-470304884</v>
      </c>
      <c r="S23" s="8">
        <v>4458734616</v>
      </c>
    </row>
    <row r="24" spans="1:19" ht="18.75" x14ac:dyDescent="0.45">
      <c r="A24" s="5" t="s">
        <v>37</v>
      </c>
      <c r="C24" s="1" t="s">
        <v>176</v>
      </c>
      <c r="E24" s="8">
        <v>107416</v>
      </c>
      <c r="G24" s="8">
        <v>143</v>
      </c>
      <c r="I24" s="8">
        <v>15360488</v>
      </c>
      <c r="K24" s="8">
        <v>-2003542</v>
      </c>
      <c r="M24" s="8">
        <v>13356946</v>
      </c>
      <c r="O24" s="8">
        <v>15360488</v>
      </c>
      <c r="Q24" s="8">
        <v>-2003542</v>
      </c>
      <c r="S24" s="8">
        <v>13356946</v>
      </c>
    </row>
    <row r="25" spans="1:19" ht="18.75" x14ac:dyDescent="0.45">
      <c r="A25" s="5" t="s">
        <v>38</v>
      </c>
      <c r="C25" s="1" t="s">
        <v>177</v>
      </c>
      <c r="E25" s="8">
        <v>18019860</v>
      </c>
      <c r="G25" s="8">
        <v>103</v>
      </c>
      <c r="N25" s="1"/>
      <c r="O25" s="8">
        <v>1856045580</v>
      </c>
      <c r="Q25" s="8">
        <v>0</v>
      </c>
      <c r="S25" s="8">
        <v>1856045580</v>
      </c>
    </row>
    <row r="26" spans="1:19" ht="37.5" x14ac:dyDescent="0.45">
      <c r="A26" s="5" t="s">
        <v>39</v>
      </c>
      <c r="C26" s="1" t="s">
        <v>178</v>
      </c>
      <c r="E26" s="8">
        <v>3140000</v>
      </c>
      <c r="G26" s="8">
        <v>500</v>
      </c>
      <c r="N26" s="1"/>
      <c r="O26" s="8">
        <v>1570000000</v>
      </c>
      <c r="Q26" s="8">
        <v>0</v>
      </c>
      <c r="S26" s="8">
        <v>1570000000</v>
      </c>
    </row>
    <row r="27" spans="1:19" ht="18.75" x14ac:dyDescent="0.45">
      <c r="A27" s="5" t="s">
        <v>41</v>
      </c>
      <c r="C27" s="1" t="s">
        <v>179</v>
      </c>
      <c r="E27" s="8">
        <v>2370263</v>
      </c>
      <c r="G27" s="8">
        <v>590</v>
      </c>
      <c r="N27" s="1"/>
      <c r="O27" s="8">
        <v>1398455170</v>
      </c>
      <c r="Q27" s="8">
        <v>-127132288</v>
      </c>
      <c r="S27" s="8">
        <v>1271322882</v>
      </c>
    </row>
    <row r="28" spans="1:19" ht="18.75" x14ac:dyDescent="0.45">
      <c r="A28" s="5" t="s">
        <v>43</v>
      </c>
      <c r="C28" s="1" t="s">
        <v>180</v>
      </c>
      <c r="E28" s="8">
        <v>1028378</v>
      </c>
      <c r="G28" s="8">
        <v>400</v>
      </c>
      <c r="N28" s="1"/>
      <c r="O28" s="8">
        <v>411351200</v>
      </c>
      <c r="Q28" s="8">
        <v>-46039307</v>
      </c>
      <c r="S28" s="8">
        <v>365311893</v>
      </c>
    </row>
    <row r="29" spans="1:19" ht="18.75" x14ac:dyDescent="0.45">
      <c r="A29" s="5" t="s">
        <v>45</v>
      </c>
      <c r="C29" s="1" t="s">
        <v>181</v>
      </c>
      <c r="E29" s="8">
        <v>5109828</v>
      </c>
      <c r="G29" s="8">
        <v>3000</v>
      </c>
      <c r="N29" s="1"/>
      <c r="O29" s="8">
        <v>15329484000</v>
      </c>
      <c r="Q29" s="8">
        <v>0</v>
      </c>
      <c r="S29" s="8">
        <v>15329484000</v>
      </c>
    </row>
    <row r="30" spans="1:19" ht="18.75" x14ac:dyDescent="0.45">
      <c r="A30" s="5" t="s">
        <v>46</v>
      </c>
      <c r="C30" s="1" t="s">
        <v>182</v>
      </c>
      <c r="E30" s="8">
        <v>4563157</v>
      </c>
      <c r="G30" s="8">
        <v>4070</v>
      </c>
      <c r="N30" s="1"/>
      <c r="O30" s="8">
        <v>18572048990</v>
      </c>
      <c r="Q30" s="8">
        <v>0</v>
      </c>
      <c r="S30" s="8">
        <v>18572048990</v>
      </c>
    </row>
    <row r="31" spans="1:19" ht="18.75" x14ac:dyDescent="0.45">
      <c r="A31" s="5" t="s">
        <v>47</v>
      </c>
      <c r="C31" s="1" t="s">
        <v>168</v>
      </c>
      <c r="E31" s="8">
        <v>1662000</v>
      </c>
      <c r="G31" s="8">
        <v>2200</v>
      </c>
      <c r="N31" s="1"/>
      <c r="O31" s="8">
        <v>3656400000</v>
      </c>
      <c r="Q31" s="8">
        <v>-428864329</v>
      </c>
      <c r="S31" s="8">
        <v>3227535671</v>
      </c>
    </row>
    <row r="32" spans="1:19" ht="18.75" x14ac:dyDescent="0.45">
      <c r="A32" s="5" t="s">
        <v>49</v>
      </c>
      <c r="C32" s="1" t="s">
        <v>179</v>
      </c>
      <c r="E32" s="8">
        <v>132164</v>
      </c>
      <c r="G32" s="8">
        <v>10800</v>
      </c>
      <c r="N32" s="1"/>
      <c r="O32" s="8">
        <v>1427371200</v>
      </c>
      <c r="Q32" s="8">
        <v>-129761018</v>
      </c>
      <c r="S32" s="8">
        <v>1297610182</v>
      </c>
    </row>
    <row r="33" spans="1:19" ht="37.5" x14ac:dyDescent="0.45">
      <c r="A33" s="5" t="s">
        <v>50</v>
      </c>
      <c r="C33" s="1" t="s">
        <v>168</v>
      </c>
      <c r="E33" s="8">
        <v>1099874</v>
      </c>
      <c r="G33" s="8">
        <v>6350</v>
      </c>
      <c r="N33" s="1"/>
      <c r="O33" s="8">
        <v>6984199900</v>
      </c>
      <c r="Q33" s="8">
        <v>-819186687</v>
      </c>
      <c r="S33" s="8">
        <v>6165013213</v>
      </c>
    </row>
    <row r="34" spans="1:19" ht="18.75" x14ac:dyDescent="0.45">
      <c r="A34" s="5" t="s">
        <v>51</v>
      </c>
      <c r="C34" s="1" t="s">
        <v>183</v>
      </c>
      <c r="E34" s="8">
        <v>465796</v>
      </c>
      <c r="G34" s="8">
        <v>7500</v>
      </c>
      <c r="N34" s="1"/>
      <c r="O34" s="8">
        <v>3493470000</v>
      </c>
      <c r="Q34" s="8">
        <v>-309658390</v>
      </c>
      <c r="S34" s="8">
        <v>3183811610</v>
      </c>
    </row>
    <row r="35" spans="1:19" ht="37.5" x14ac:dyDescent="0.45">
      <c r="A35" s="5" t="s">
        <v>52</v>
      </c>
      <c r="C35" s="1" t="s">
        <v>184</v>
      </c>
      <c r="E35" s="8">
        <v>3622500</v>
      </c>
      <c r="G35" s="8">
        <v>150</v>
      </c>
      <c r="N35" s="1"/>
      <c r="O35" s="8">
        <v>543375000</v>
      </c>
      <c r="Q35" s="8">
        <v>-64023036</v>
      </c>
      <c r="S35" s="8">
        <v>479351964</v>
      </c>
    </row>
    <row r="36" spans="1:19" ht="37.5" x14ac:dyDescent="0.45">
      <c r="A36" s="5" t="s">
        <v>53</v>
      </c>
      <c r="C36" s="1" t="s">
        <v>185</v>
      </c>
      <c r="E36" s="8">
        <v>4128131</v>
      </c>
      <c r="G36" s="8">
        <v>77</v>
      </c>
      <c r="I36" s="8">
        <v>317866087</v>
      </c>
      <c r="K36" s="8">
        <v>-41625321</v>
      </c>
      <c r="M36" s="8">
        <v>276240766</v>
      </c>
      <c r="O36" s="8">
        <v>317866087</v>
      </c>
      <c r="Q36" s="8">
        <v>-41625321</v>
      </c>
      <c r="S36" s="8">
        <v>276240766</v>
      </c>
    </row>
    <row r="37" spans="1:19" ht="18.75" x14ac:dyDescent="0.45">
      <c r="A37" s="5" t="s">
        <v>54</v>
      </c>
      <c r="C37" s="1" t="s">
        <v>186</v>
      </c>
      <c r="E37" s="8">
        <v>25509423</v>
      </c>
      <c r="G37" s="8">
        <v>90</v>
      </c>
      <c r="N37" s="1"/>
      <c r="O37" s="8">
        <v>2295848070</v>
      </c>
      <c r="Q37" s="8">
        <v>-272952366</v>
      </c>
      <c r="S37" s="8">
        <v>2022895704</v>
      </c>
    </row>
    <row r="38" spans="1:19" ht="18.75" x14ac:dyDescent="0.45">
      <c r="A38" s="5" t="s">
        <v>56</v>
      </c>
      <c r="C38" s="1" t="s">
        <v>187</v>
      </c>
      <c r="E38" s="8">
        <v>5072000</v>
      </c>
      <c r="G38" s="8">
        <v>3570</v>
      </c>
      <c r="N38" s="1"/>
      <c r="O38" s="8">
        <v>18107040000</v>
      </c>
      <c r="Q38" s="8">
        <v>-2171971646</v>
      </c>
      <c r="S38" s="8">
        <v>15935068354</v>
      </c>
    </row>
    <row r="39" spans="1:19" ht="18.75" x14ac:dyDescent="0.45">
      <c r="A39" s="5" t="s">
        <v>57</v>
      </c>
      <c r="C39" s="1" t="s">
        <v>178</v>
      </c>
      <c r="E39" s="8">
        <v>6632373</v>
      </c>
      <c r="G39" s="8">
        <v>300</v>
      </c>
      <c r="N39" s="1"/>
      <c r="O39" s="8">
        <v>1989711900</v>
      </c>
      <c r="Q39" s="8">
        <v>-211878746</v>
      </c>
      <c r="S39" s="8">
        <v>1777833154</v>
      </c>
    </row>
    <row r="40" spans="1:19" ht="18.75" x14ac:dyDescent="0.45">
      <c r="A40" s="5" t="s">
        <v>58</v>
      </c>
      <c r="C40" s="1" t="s">
        <v>5</v>
      </c>
      <c r="E40" s="8">
        <v>3669606</v>
      </c>
      <c r="G40" s="8">
        <v>1780</v>
      </c>
      <c r="I40" s="8">
        <v>6531898680</v>
      </c>
      <c r="K40" s="8">
        <v>-817954958</v>
      </c>
      <c r="M40" s="8">
        <v>5713943722</v>
      </c>
      <c r="O40" s="8">
        <v>6531898680</v>
      </c>
      <c r="Q40" s="8">
        <v>-817954958</v>
      </c>
      <c r="S40" s="8">
        <v>5713943722</v>
      </c>
    </row>
    <row r="41" spans="1:19" ht="18.75" x14ac:dyDescent="0.45">
      <c r="A41" s="5" t="s">
        <v>60</v>
      </c>
      <c r="C41" s="1" t="s">
        <v>188</v>
      </c>
      <c r="E41" s="8">
        <v>2856444</v>
      </c>
      <c r="G41" s="8">
        <v>1630</v>
      </c>
      <c r="N41" s="1"/>
      <c r="O41" s="8">
        <v>4656003720</v>
      </c>
      <c r="Q41" s="8">
        <v>-505963774</v>
      </c>
      <c r="S41" s="8">
        <v>4150039946</v>
      </c>
    </row>
    <row r="42" spans="1:19" ht="18.75" x14ac:dyDescent="0.45">
      <c r="A42" s="5" t="s">
        <v>61</v>
      </c>
      <c r="C42" s="1" t="s">
        <v>189</v>
      </c>
      <c r="E42" s="8">
        <v>30000480</v>
      </c>
      <c r="G42" s="8">
        <v>400</v>
      </c>
      <c r="N42" s="1"/>
      <c r="O42" s="8">
        <v>12000192000</v>
      </c>
      <c r="Q42" s="8">
        <v>-1496426820</v>
      </c>
      <c r="S42" s="8">
        <v>10503765180</v>
      </c>
    </row>
    <row r="43" spans="1:19" ht="18.75" x14ac:dyDescent="0.45">
      <c r="A43" s="5" t="s">
        <v>62</v>
      </c>
      <c r="C43" s="1" t="s">
        <v>171</v>
      </c>
      <c r="E43" s="8">
        <v>4864824</v>
      </c>
      <c r="G43" s="8">
        <v>250</v>
      </c>
      <c r="N43" s="1"/>
      <c r="O43" s="8">
        <v>1216206000</v>
      </c>
      <c r="Q43" s="8">
        <v>-131501809</v>
      </c>
      <c r="S43" s="8">
        <v>1084704191</v>
      </c>
    </row>
    <row r="44" spans="1:19" ht="18.75" x14ac:dyDescent="0.45">
      <c r="A44" s="5" t="s">
        <v>63</v>
      </c>
      <c r="C44" s="1" t="s">
        <v>190</v>
      </c>
      <c r="E44" s="8">
        <v>164000</v>
      </c>
      <c r="G44" s="8">
        <v>11000</v>
      </c>
      <c r="N44" s="1"/>
      <c r="O44" s="8">
        <v>1804000000</v>
      </c>
      <c r="Q44" s="8">
        <v>-219258724</v>
      </c>
      <c r="S44" s="8">
        <v>1584741276</v>
      </c>
    </row>
    <row r="45" spans="1:19" ht="18.75" x14ac:dyDescent="0.45">
      <c r="A45" s="5" t="s">
        <v>64</v>
      </c>
      <c r="C45" s="1" t="s">
        <v>191</v>
      </c>
      <c r="E45" s="8">
        <v>3073204</v>
      </c>
      <c r="G45" s="8">
        <v>146</v>
      </c>
      <c r="N45" s="1"/>
      <c r="O45" s="8">
        <v>448687784</v>
      </c>
      <c r="Q45" s="8">
        <v>0</v>
      </c>
      <c r="S45" s="8">
        <v>448687784</v>
      </c>
    </row>
    <row r="46" spans="1:19" ht="18.75" x14ac:dyDescent="0.45">
      <c r="A46" s="5" t="s">
        <v>66</v>
      </c>
      <c r="C46" s="1" t="s">
        <v>189</v>
      </c>
      <c r="E46" s="8">
        <v>5214517</v>
      </c>
      <c r="G46" s="8">
        <v>960</v>
      </c>
      <c r="N46" s="1"/>
      <c r="O46" s="8">
        <v>5005936320</v>
      </c>
      <c r="Q46" s="8">
        <v>-624241460</v>
      </c>
      <c r="S46" s="8">
        <v>4381694860</v>
      </c>
    </row>
    <row r="47" spans="1:19" ht="18.75" x14ac:dyDescent="0.45">
      <c r="A47" s="5" t="s">
        <v>68</v>
      </c>
      <c r="C47" s="1" t="s">
        <v>192</v>
      </c>
      <c r="E47" s="8">
        <v>59232</v>
      </c>
      <c r="G47" s="8">
        <v>700</v>
      </c>
      <c r="I47" s="8">
        <v>41462400</v>
      </c>
      <c r="K47" s="8">
        <v>-5706284</v>
      </c>
      <c r="M47" s="8">
        <v>35756116</v>
      </c>
      <c r="O47" s="8">
        <v>41462400</v>
      </c>
      <c r="Q47" s="8">
        <v>-5706284</v>
      </c>
      <c r="S47" s="8">
        <v>35756116</v>
      </c>
    </row>
    <row r="48" spans="1:19" ht="18.75" x14ac:dyDescent="0.45">
      <c r="A48" s="5" t="s">
        <v>69</v>
      </c>
      <c r="C48" s="1" t="s">
        <v>5</v>
      </c>
      <c r="E48" s="8">
        <v>18757689</v>
      </c>
      <c r="G48" s="8">
        <v>370</v>
      </c>
      <c r="I48" s="8">
        <v>6940344930</v>
      </c>
      <c r="K48" s="8">
        <v>-869102511</v>
      </c>
      <c r="M48" s="8">
        <v>6071242419</v>
      </c>
      <c r="O48" s="8">
        <v>6940344930</v>
      </c>
      <c r="Q48" s="8">
        <v>-869102511</v>
      </c>
      <c r="S48" s="8">
        <v>6071242419</v>
      </c>
    </row>
    <row r="49" spans="1:19" ht="18.75" x14ac:dyDescent="0.45">
      <c r="A49" s="5" t="s">
        <v>70</v>
      </c>
      <c r="C49" s="1" t="s">
        <v>193</v>
      </c>
      <c r="E49" s="8">
        <v>435742</v>
      </c>
      <c r="G49" s="8">
        <v>6000</v>
      </c>
      <c r="N49" s="1"/>
      <c r="O49" s="8">
        <v>2614452000</v>
      </c>
      <c r="Q49" s="8">
        <v>-233229342</v>
      </c>
      <c r="S49" s="8">
        <v>2381222658</v>
      </c>
    </row>
    <row r="50" spans="1:19" ht="18.75" x14ac:dyDescent="0.45">
      <c r="A50" s="5" t="s">
        <v>71</v>
      </c>
      <c r="C50" s="1" t="s">
        <v>194</v>
      </c>
      <c r="E50" s="8">
        <v>7481555</v>
      </c>
      <c r="G50" s="8">
        <v>500</v>
      </c>
      <c r="I50" s="8">
        <v>3740777500</v>
      </c>
      <c r="K50" s="8">
        <v>-499510349</v>
      </c>
      <c r="M50" s="8">
        <v>3241267151</v>
      </c>
      <c r="O50" s="8">
        <v>3740777500</v>
      </c>
      <c r="Q50" s="8">
        <v>-499510349</v>
      </c>
      <c r="S50" s="8">
        <v>3241267151</v>
      </c>
    </row>
    <row r="51" spans="1:19" ht="37.5" x14ac:dyDescent="0.45">
      <c r="A51" s="5" t="s">
        <v>72</v>
      </c>
      <c r="C51" s="1" t="s">
        <v>195</v>
      </c>
      <c r="E51" s="8">
        <v>145</v>
      </c>
      <c r="G51" s="8">
        <v>1350</v>
      </c>
      <c r="N51" s="1"/>
      <c r="O51" s="8">
        <v>195750</v>
      </c>
      <c r="Q51" s="8">
        <v>0</v>
      </c>
      <c r="S51" s="8">
        <v>195750</v>
      </c>
    </row>
    <row r="52" spans="1:19" ht="18.75" x14ac:dyDescent="0.45">
      <c r="A52" s="5" t="s">
        <v>73</v>
      </c>
      <c r="C52" s="1" t="s">
        <v>169</v>
      </c>
      <c r="E52" s="8">
        <v>30102294</v>
      </c>
      <c r="G52" s="8">
        <v>610</v>
      </c>
      <c r="N52" s="1"/>
      <c r="O52" s="8">
        <v>18362399340</v>
      </c>
      <c r="Q52" s="8">
        <v>-2270500759</v>
      </c>
      <c r="S52" s="8">
        <v>16091898581</v>
      </c>
    </row>
    <row r="53" spans="1:19" ht="18.75" x14ac:dyDescent="0.45">
      <c r="A53" s="5" t="s">
        <v>74</v>
      </c>
      <c r="C53" s="1" t="s">
        <v>190</v>
      </c>
      <c r="E53" s="8">
        <v>5250000</v>
      </c>
      <c r="G53" s="8">
        <v>1500</v>
      </c>
      <c r="N53" s="1"/>
      <c r="O53" s="8">
        <v>7875000000</v>
      </c>
      <c r="Q53" s="8">
        <v>-957129964</v>
      </c>
      <c r="S53" s="8">
        <v>6917870036</v>
      </c>
    </row>
    <row r="54" spans="1:19" ht="18.75" x14ac:dyDescent="0.45">
      <c r="A54" s="5" t="s">
        <v>75</v>
      </c>
      <c r="C54" s="1" t="s">
        <v>5</v>
      </c>
      <c r="E54" s="8">
        <v>11516363</v>
      </c>
      <c r="G54" s="8">
        <v>260</v>
      </c>
      <c r="I54" s="8">
        <v>2994254380</v>
      </c>
      <c r="K54" s="8">
        <v>0</v>
      </c>
      <c r="M54" s="8">
        <v>2994254380</v>
      </c>
      <c r="O54" s="8">
        <v>2994254380</v>
      </c>
      <c r="Q54" s="8">
        <v>0</v>
      </c>
      <c r="S54" s="8">
        <v>2994254380</v>
      </c>
    </row>
    <row r="55" spans="1:19" ht="18.75" x14ac:dyDescent="0.45">
      <c r="A55" s="5" t="s">
        <v>76</v>
      </c>
      <c r="C55" s="1" t="s">
        <v>190</v>
      </c>
      <c r="E55" s="8">
        <v>6195381</v>
      </c>
      <c r="G55" s="8">
        <v>600</v>
      </c>
      <c r="N55" s="1"/>
      <c r="O55" s="8">
        <v>3717228600</v>
      </c>
      <c r="Q55" s="8">
        <v>0</v>
      </c>
      <c r="S55" s="8">
        <v>3717228600</v>
      </c>
    </row>
    <row r="56" spans="1:19" ht="18.75" x14ac:dyDescent="0.45">
      <c r="A56" s="5" t="s">
        <v>77</v>
      </c>
      <c r="C56" s="1" t="s">
        <v>5</v>
      </c>
      <c r="E56" s="8">
        <v>39</v>
      </c>
      <c r="G56" s="8">
        <v>1000</v>
      </c>
      <c r="I56" s="8">
        <v>39000</v>
      </c>
      <c r="K56" s="8">
        <v>0</v>
      </c>
      <c r="M56" s="8">
        <v>39000</v>
      </c>
      <c r="O56" s="8">
        <v>39000</v>
      </c>
      <c r="Q56" s="8">
        <v>0</v>
      </c>
      <c r="S56" s="8">
        <v>39000</v>
      </c>
    </row>
    <row r="57" spans="1:19" ht="18.75" x14ac:dyDescent="0.45">
      <c r="A57" s="5" t="s">
        <v>78</v>
      </c>
      <c r="C57" s="1" t="s">
        <v>169</v>
      </c>
      <c r="E57" s="8">
        <v>5277328</v>
      </c>
      <c r="G57" s="8">
        <v>200</v>
      </c>
      <c r="I57" s="8">
        <v>1055465600</v>
      </c>
      <c r="K57" s="8">
        <v>-130507751</v>
      </c>
      <c r="M57" s="8">
        <v>924957849</v>
      </c>
      <c r="O57" s="8">
        <v>1055465600</v>
      </c>
      <c r="Q57" s="8">
        <v>-130507751</v>
      </c>
      <c r="S57" s="8">
        <v>924957849</v>
      </c>
    </row>
    <row r="58" spans="1:19" ht="18.75" x14ac:dyDescent="0.45">
      <c r="A58" s="5" t="s">
        <v>79</v>
      </c>
      <c r="C58" s="1" t="s">
        <v>165</v>
      </c>
      <c r="E58" s="8">
        <v>447572</v>
      </c>
      <c r="G58" s="8">
        <v>5550</v>
      </c>
      <c r="N58" s="1"/>
      <c r="O58" s="8">
        <v>2484024600</v>
      </c>
      <c r="Q58" s="8">
        <v>-287370502</v>
      </c>
      <c r="S58" s="8">
        <v>2196654098</v>
      </c>
    </row>
    <row r="59" spans="1:19" ht="18.75" x14ac:dyDescent="0.45">
      <c r="A59" s="5" t="s">
        <v>81</v>
      </c>
      <c r="C59" s="1" t="s">
        <v>196</v>
      </c>
      <c r="E59" s="8">
        <v>1897609</v>
      </c>
      <c r="G59" s="8">
        <v>1900</v>
      </c>
      <c r="N59" s="1"/>
      <c r="O59" s="8">
        <v>3605457100</v>
      </c>
      <c r="Q59" s="8">
        <v>0</v>
      </c>
      <c r="S59" s="8">
        <v>3605457100</v>
      </c>
    </row>
    <row r="60" spans="1:19" ht="18.75" x14ac:dyDescent="0.45">
      <c r="A60" s="5" t="s">
        <v>82</v>
      </c>
      <c r="C60" s="1" t="s">
        <v>168</v>
      </c>
      <c r="E60" s="8">
        <v>799609</v>
      </c>
      <c r="G60" s="8">
        <v>20000</v>
      </c>
      <c r="N60" s="1"/>
      <c r="O60" s="8">
        <v>15992180000</v>
      </c>
      <c r="Q60" s="8">
        <v>0</v>
      </c>
      <c r="S60" s="8">
        <v>15992180000</v>
      </c>
    </row>
    <row r="61" spans="1:19" ht="18.75" x14ac:dyDescent="0.45">
      <c r="A61" s="5" t="s">
        <v>85</v>
      </c>
      <c r="C61" s="1" t="s">
        <v>182</v>
      </c>
      <c r="E61" s="8">
        <v>9469137</v>
      </c>
      <c r="G61" s="8">
        <v>530</v>
      </c>
      <c r="N61" s="1"/>
      <c r="O61" s="8">
        <v>5018642610</v>
      </c>
      <c r="Q61" s="8">
        <v>-495668406</v>
      </c>
      <c r="S61" s="8">
        <v>4522974204</v>
      </c>
    </row>
    <row r="62" spans="1:19" ht="18.75" x14ac:dyDescent="0.45">
      <c r="A62" s="5" t="s">
        <v>89</v>
      </c>
      <c r="C62" s="1" t="s">
        <v>169</v>
      </c>
      <c r="E62" s="8">
        <v>2351210</v>
      </c>
      <c r="G62" s="8">
        <v>6500</v>
      </c>
      <c r="I62" s="8">
        <v>15282865000</v>
      </c>
      <c r="K62" s="8">
        <v>-1889718001</v>
      </c>
      <c r="M62" s="8">
        <v>13393146999</v>
      </c>
      <c r="O62" s="8">
        <v>15282865000</v>
      </c>
      <c r="Q62" s="8">
        <v>-1889718001</v>
      </c>
      <c r="S62" s="8">
        <v>13393146999</v>
      </c>
    </row>
    <row r="63" spans="1:19" ht="18.75" x14ac:dyDescent="0.45">
      <c r="A63" s="10" t="s">
        <v>90</v>
      </c>
      <c r="I63" s="10">
        <f>SUM(I9:$I$62)</f>
        <v>51337199865</v>
      </c>
      <c r="K63" s="10">
        <f>SUM(K9:$K$62)</f>
        <v>-4520397083</v>
      </c>
      <c r="M63" s="10">
        <f>SUM(M9:$M$62)</f>
        <v>46816802782</v>
      </c>
      <c r="O63" s="10">
        <f>SUM(O9:$O$62)</f>
        <v>235375001459</v>
      </c>
      <c r="Q63" s="10">
        <f>SUM(Q9:$Q$62)</f>
        <v>-18048449326</v>
      </c>
      <c r="S63" s="10">
        <f>SUM(S9:$S$62)</f>
        <v>217326552133</v>
      </c>
    </row>
    <row r="64" spans="1:19" ht="18.75" x14ac:dyDescent="0.45">
      <c r="I64" s="12"/>
      <c r="K64" s="12"/>
      <c r="M64" s="12"/>
      <c r="O64" s="12"/>
      <c r="Q64" s="12"/>
      <c r="S64" s="12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Alireza Mohammadi</cp:lastModifiedBy>
  <dcterms:created xsi:type="dcterms:W3CDTF">2024-08-26T04:39:34Z</dcterms:created>
  <dcterms:modified xsi:type="dcterms:W3CDTF">2024-08-26T10:08:03Z</dcterms:modified>
</cp:coreProperties>
</file>