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yasini\Desktop\"/>
    </mc:Choice>
  </mc:AlternateContent>
  <xr:revisionPtr revIDLastSave="0" documentId="13_ncr:1_{36F0CBF9-F07D-4E3E-837C-4B4101E3CCD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E10" i="16" l="1"/>
  <c r="C10" i="16"/>
  <c r="I10" i="15"/>
  <c r="K9" i="15" s="1"/>
  <c r="K10" i="15" s="1"/>
  <c r="E10" i="15"/>
  <c r="G9" i="15"/>
  <c r="G10" i="15" s="1"/>
  <c r="Q9" i="14"/>
  <c r="O9" i="14"/>
  <c r="M9" i="14"/>
  <c r="K9" i="14"/>
  <c r="I9" i="14"/>
  <c r="G9" i="14"/>
  <c r="E9" i="14"/>
  <c r="C9" i="14"/>
  <c r="U80" i="13"/>
  <c r="S80" i="13"/>
  <c r="Q80" i="13"/>
  <c r="O80" i="13"/>
  <c r="M80" i="13"/>
  <c r="K80" i="13"/>
  <c r="I80" i="13"/>
  <c r="G80" i="13"/>
  <c r="E80" i="13"/>
  <c r="C80" i="13"/>
  <c r="Q82" i="12"/>
  <c r="O82" i="12"/>
  <c r="M82" i="12"/>
  <c r="K82" i="12"/>
  <c r="I82" i="12"/>
  <c r="G82" i="12"/>
  <c r="E82" i="12"/>
  <c r="C82" i="12"/>
  <c r="Q16" i="11"/>
  <c r="O16" i="11"/>
  <c r="M16" i="11"/>
  <c r="K16" i="11"/>
  <c r="I16" i="11"/>
  <c r="G16" i="11"/>
  <c r="E16" i="11"/>
  <c r="C16" i="11"/>
  <c r="S10" i="10"/>
  <c r="Q10" i="10"/>
  <c r="O10" i="10"/>
  <c r="M10" i="10"/>
  <c r="K10" i="10"/>
  <c r="I10" i="10"/>
  <c r="S64" i="9"/>
  <c r="Q64" i="9"/>
  <c r="O64" i="9"/>
  <c r="M64" i="9"/>
  <c r="K64" i="9"/>
  <c r="I64" i="9"/>
  <c r="G12" i="8"/>
  <c r="E12" i="8"/>
  <c r="I11" i="8"/>
  <c r="G11" i="8"/>
  <c r="I10" i="8"/>
  <c r="G10" i="8"/>
  <c r="I9" i="8"/>
  <c r="G9" i="8"/>
  <c r="I8" i="8"/>
  <c r="I12" i="8" s="1"/>
  <c r="G8" i="8"/>
  <c r="AC10" i="7"/>
  <c r="AA10" i="7"/>
  <c r="Y10" i="7"/>
  <c r="W10" i="7"/>
  <c r="U10" i="7"/>
  <c r="T10" i="7"/>
  <c r="R10" i="7"/>
  <c r="Q10" i="7"/>
  <c r="O10" i="7"/>
  <c r="M10" i="7"/>
  <c r="K10" i="7"/>
  <c r="S13" i="6"/>
  <c r="Q13" i="6"/>
  <c r="O13" i="6"/>
  <c r="M13" i="6"/>
  <c r="K13" i="6"/>
  <c r="K10" i="5"/>
  <c r="AI10" i="4"/>
  <c r="AG10" i="4"/>
  <c r="AE10" i="4"/>
  <c r="AC10" i="4"/>
  <c r="AA10" i="4"/>
  <c r="Y10" i="4"/>
  <c r="X10" i="4"/>
  <c r="V10" i="4"/>
  <c r="U10" i="4"/>
  <c r="S10" i="4"/>
  <c r="Q10" i="4"/>
  <c r="O10" i="4"/>
  <c r="Q9" i="3"/>
  <c r="M9" i="3"/>
  <c r="K9" i="3"/>
  <c r="I9" i="3"/>
  <c r="E9" i="3"/>
  <c r="C9" i="3"/>
  <c r="W83" i="2"/>
  <c r="U83" i="2"/>
  <c r="S83" i="2"/>
  <c r="Q83" i="2"/>
  <c r="O83" i="2"/>
  <c r="M83" i="2"/>
  <c r="L83" i="2"/>
  <c r="J83" i="2"/>
  <c r="I83" i="2"/>
  <c r="G83" i="2"/>
  <c r="E83" i="2"/>
  <c r="C83" i="2"/>
</calcChain>
</file>

<file path=xl/sharedStrings.xml><?xml version="1.0" encoding="utf-8"?>
<sst xmlns="http://schemas.openxmlformats.org/spreadsheetml/2006/main" count="636" uniqueCount="236">
  <si>
    <t>‫صندوق سرمايه ‌گذاري مشترك بورسيران</t>
  </si>
  <si>
    <t>‫صورت وضعیت پورتفوی</t>
  </si>
  <si>
    <t>‫برای ماه منتهی به 1403/06/31</t>
  </si>
  <si>
    <t>‫1- سرمایه گذاری ها</t>
  </si>
  <si>
    <t>‫1-1- سرمایه گذاری در سهام و حق تقدم سهام</t>
  </si>
  <si>
    <t>‫1403/05/31</t>
  </si>
  <si>
    <t>‫تغییرات طی دوره</t>
  </si>
  <si>
    <t>‫1403/06/31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</si>
  <si>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</si>
  <si>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</si>
  <si>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</si>
  <si>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</si>
  <si>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</si>
  <si>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</si>
  <si>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</si>
  <si>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</si>
  <si>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</si>
  <si>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‫آلومينيوم ايران</t>
  </si>
  <si>
    <t>‫آهن و فولاد غدير ايرانيان</t>
  </si>
  <si>
    <t>‫آهن و فولاد غدير ايرانيان (تقدم)</t>
  </si>
  <si>
    <t>‫اقتصاد نوين</t>
  </si>
  <si>
    <t>‫املاح ايران</t>
  </si>
  <si>
    <t>‫انتقال داده هاي آسياتك</t>
  </si>
  <si>
    <t>‫ايران تاير</t>
  </si>
  <si>
    <t>‫ايران خودرو</t>
  </si>
  <si>
    <t>‫ايران خودرو ديزل</t>
  </si>
  <si>
    <t>‫باما</t>
  </si>
  <si>
    <t>‫بانك خاورميانه</t>
  </si>
  <si>
    <t>‫بانك ملت</t>
  </si>
  <si>
    <t>‫بهار رز عاليس چناران</t>
  </si>
  <si>
    <t>‫بين المللي توسعه ص. معادن غدير</t>
  </si>
  <si>
    <t>‫بیمه کوثر</t>
  </si>
  <si>
    <t>‫توسعه سامانه ي نرم افزاري نگين</t>
  </si>
  <si>
    <t>‫توسعه فن افزار توسن</t>
  </si>
  <si>
    <t>‫حمل و نقل بین المللی خلیج فارس</t>
  </si>
  <si>
    <t>‫داروئي داروپخش</t>
  </si>
  <si>
    <t>‫داروسازي دانا</t>
  </si>
  <si>
    <t>‫داروسازي فارابي</t>
  </si>
  <si>
    <t>‫دارويي‌ رازك‌</t>
  </si>
  <si>
    <t>‫زامياد</t>
  </si>
  <si>
    <t>‫س. الماس حكمت ايرانيان</t>
  </si>
  <si>
    <t>‫سايپا</t>
  </si>
  <si>
    <t>‫سبحان_دارو</t>
  </si>
  <si>
    <t>‫سرمايه سبحان</t>
  </si>
  <si>
    <t>‫سرمايه گذاري البرز</t>
  </si>
  <si>
    <t>‫سرمايه گذاري سپه</t>
  </si>
  <si>
    <t>‫سرمايه گذاري غدير</t>
  </si>
  <si>
    <t>‫سيمان آبيك</t>
  </si>
  <si>
    <t>‫سيمان اردستان</t>
  </si>
  <si>
    <t>‫سيمان سپاهان</t>
  </si>
  <si>
    <t>‫سيمان فارس</t>
  </si>
  <si>
    <t>‫سيمان فارس و خوزستان</t>
  </si>
  <si>
    <t>‫سيمان هگمتان</t>
  </si>
  <si>
    <t>‫ص. معدني كيمياي زنجان گستران</t>
  </si>
  <si>
    <t>‫صنايع شيميايي كيمياگران امروز</t>
  </si>
  <si>
    <t>‫صنايع ماديران</t>
  </si>
  <si>
    <t>‫صنعتي بارز</t>
  </si>
  <si>
    <t>‫غلتك سازان سپاهان</t>
  </si>
  <si>
    <t>‫فولاد آلياژي ايران</t>
  </si>
  <si>
    <t>‫فولاد كاوه</t>
  </si>
  <si>
    <t>‫فولاد مباركه</t>
  </si>
  <si>
    <t>‫فولاد هرمزگان</t>
  </si>
  <si>
    <t>‫قند اصفهان</t>
  </si>
  <si>
    <t>‫قند قزوين</t>
  </si>
  <si>
    <t>‫قند مرودشت</t>
  </si>
  <si>
    <t>‫كربن</t>
  </si>
  <si>
    <t>‫كوير تاير</t>
  </si>
  <si>
    <t>‫معادن روي</t>
  </si>
  <si>
    <t>‫ملي مس</t>
  </si>
  <si>
    <t>‫مواداوليه داروپخش</t>
  </si>
  <si>
    <t>‫مپنا</t>
  </si>
  <si>
    <t>‫نشاسته و گلوكز آردينه</t>
  </si>
  <si>
    <t>‫نفت اصفهان</t>
  </si>
  <si>
    <t>‫نفت بندر عباس</t>
  </si>
  <si>
    <t>‫نفت تهران</t>
  </si>
  <si>
    <t>‫نفت سپاهان</t>
  </si>
  <si>
    <t>‫نورايستا پلاستيك</t>
  </si>
  <si>
    <t>‫پارس توشه</t>
  </si>
  <si>
    <t>‫پارس دارو</t>
  </si>
  <si>
    <t>‫پارس فولاد سبزوار</t>
  </si>
  <si>
    <t>‫پتروشيمي تندگويان</t>
  </si>
  <si>
    <t>‫پتروشيمي نوري</t>
  </si>
  <si>
    <t>‫پتروشيمی پردیس</t>
  </si>
  <si>
    <t>‫پتروشیمی تامین</t>
  </si>
  <si>
    <t>‫پخش البرز</t>
  </si>
  <si>
    <t>‫پويا زركان آق دره</t>
  </si>
  <si>
    <t>‫گ.س.وت.ص.پتروشيمي خليج فارس</t>
  </si>
  <si>
    <t>‫گروه توسعه مالي مهر آيندگان - (نماد قدیمی حذف شده)</t>
  </si>
  <si>
    <t>‫گروه توسعه ملي ايران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</si>
  <si>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</si>
  <si>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</si>
  <si>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</si>
  <si>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</si>
  <si>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</si>
  <si>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</si>
  <si>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</si>
  <si>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</si>
  <si>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</si>
  <si>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</si>
  <si>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</si>
  <si>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</si>
  <si>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</si>
  <si>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</si>
  <si>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</si>
  <si>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</si>
  <si>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</si>
  <si>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</si>
  <si>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</si>
  <si>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</si>
  <si>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</si>
  <si>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</si>
  <si>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</si>
  <si>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</si>
  <si>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</si>
  <si>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</si>
  <si>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</si>
  <si>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</si>
  <si>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</si>
  <si>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</si>
  <si>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</si>
  <si>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</si>
  <si>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</si>
  <si>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</si>
  <si>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خاورميانه</t>
  </si>
  <si>
    <t>‫1007/11/040/707073255</t>
  </si>
  <si>
    <t>‫جاري</t>
  </si>
  <si>
    <t>‫1398/11/23</t>
  </si>
  <si>
    <t>‫0</t>
  </si>
  <si>
    <t>‫سپرده بانکی نزد بانک شهر</t>
  </si>
  <si>
    <t>‫7001000291863</t>
  </si>
  <si>
    <t>‫کوتاه مدت</t>
  </si>
  <si>
    <t>‫1400/01/23</t>
  </si>
  <si>
    <t>‫سپرده بانکی نزد بانک ملت</t>
  </si>
  <si>
    <t>‫94/15585306</t>
  </si>
  <si>
    <t>‫1388/04/09</t>
  </si>
  <si>
    <t>‫9511009755</t>
  </si>
  <si>
    <t>‫1400/12/09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</si>
  <si>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</si>
  <si>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</si>
  <si>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</si>
  <si>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</si>
  <si>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</si>
  <si>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</si>
  <si>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</si>
  <si>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</si>
  <si>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</si>
  <si>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</si>
  <si>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</si>
  <si>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</si>
  <si>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</si>
  <si>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</si>
  <si>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</si>
  <si>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</si>
  <si>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</si>
  <si>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</si>
  <si>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</si>
  <si>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</si>
  <si>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</si>
  <si>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</si>
  <si>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</si>
  <si>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</si>
  <si>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</si>
  <si>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</si>
  <si>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‫1403/03/23</t>
  </si>
  <si>
    <t>‫1403/04/13</t>
  </si>
  <si>
    <t>‫1403/02/31</t>
  </si>
  <si>
    <t>‫1403/04/18</t>
  </si>
  <si>
    <t>‫1403/04/16</t>
  </si>
  <si>
    <t>‫1403/04/28</t>
  </si>
  <si>
    <t>‫1403/04/20</t>
  </si>
  <si>
    <t>‫1403/03/30</t>
  </si>
  <si>
    <t>‫1403/04/31</t>
  </si>
  <si>
    <t>‫1403/04/27</t>
  </si>
  <si>
    <t>‫1403/02/29</t>
  </si>
  <si>
    <t>‫1403/02/13</t>
  </si>
  <si>
    <t>‫1403/03/07</t>
  </si>
  <si>
    <t>‫1403/05/10</t>
  </si>
  <si>
    <t>‫1403/04/23</t>
  </si>
  <si>
    <t>‫1403/03/27</t>
  </si>
  <si>
    <t>‫1403/02/30</t>
  </si>
  <si>
    <t>‫1403/04/06</t>
  </si>
  <si>
    <t>‫1403/01/28</t>
  </si>
  <si>
    <t>‫1403/03/13</t>
  </si>
  <si>
    <t>‫1403/02/26</t>
  </si>
  <si>
    <t>‫1403/04/17</t>
  </si>
  <si>
    <t>‫1403/05/11</t>
  </si>
  <si>
    <t>‫1403/04/19</t>
  </si>
  <si>
    <t>‫1403/04/21</t>
  </si>
  <si>
    <t>‫1403/03/31</t>
  </si>
  <si>
    <t>‫1403/04/30</t>
  </si>
  <si>
    <t>‫1403/04/24</t>
  </si>
  <si>
    <t>‫1403/04/11</t>
  </si>
  <si>
    <t>‫1403/05/24</t>
  </si>
  <si>
    <t>‫1403/02/27</t>
  </si>
  <si>
    <t>‫1403/05/16</t>
  </si>
  <si>
    <t>‫1403/03/09</t>
  </si>
  <si>
    <t>‫1403/03/26</t>
  </si>
  <si>
    <t>‫1403/06/18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</si>
  <si>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</si>
  <si>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</si>
  <si>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</si>
  <si>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</si>
  <si>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مدت-7001000291863-شهر</t>
  </si>
  <si>
    <t>‫1403/06/01</t>
  </si>
  <si>
    <t>‫-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</si>
  <si>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</si>
  <si>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</si>
  <si>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</si>
  <si>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</si>
  <si>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</si>
  <si>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</si>
  <si>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‫فولاد آلياژي ايران (تقدم)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</si>
  <si>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</si>
  <si>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</si>
  <si>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</si>
  <si>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</si>
  <si>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</si>
  <si>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</si>
  <si>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‫بيمه كوثر</t>
  </si>
  <si>
    <t>‫حمل و نقل بين المللي خليج فارس</t>
  </si>
  <si>
    <t>‫دارو رازك</t>
  </si>
  <si>
    <t>‫صنايع ماشين هاي اداري ايران</t>
  </si>
  <si>
    <t>‫پتروشيمي تامين</t>
  </si>
  <si>
    <t>‫پتروشيمي پرديس</t>
  </si>
  <si>
    <t>‫گروه پتروشيمي س.ايرانيان</t>
  </si>
  <si>
    <t>‫مخابرات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</si>
  <si>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</si>
  <si>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</si>
  <si>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</si>
  <si>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</si>
  <si>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</si>
  <si>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</si>
  <si>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</si>
  <si>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شهر</t>
  </si>
  <si>
    <t>‫4-2- سایر درآمدها:</t>
  </si>
  <si>
    <t>‫واحدهاي سرمايه گذاري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</si>
</sst>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u/>
      <sz val="12"/>
      <name val="B Nazanin"/>
      <charset val="178"/>
    </font>
    <font>
      <sz val="12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3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right" vertical="center"/>
    </xf>
    <xf numFmtId="37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7" fontId="6" fillId="0" borderId="0" xfId="0" applyNumberFormat="1" applyFont="1" applyAlignment="1">
      <alignment horizontal="center" vertical="center" wrapText="1"/>
    </xf>
    <xf numFmtId="37" fontId="6" fillId="0" borderId="1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right" vertical="center" wrapText="1"/>
    </xf>
    <xf numFmtId="3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37" fontId="6" fillId="0" borderId="3" xfId="0" applyNumberFormat="1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37" fontId="6" fillId="0" borderId="4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/>
    <xf numFmtId="0" fontId="4" fillId="2" borderId="2" xfId="0" applyNumberFormat="1" applyFont="1" applyFill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37" fontId="6" fillId="0" borderId="0" xfId="0" applyNumberFormat="1" applyFont="1" applyAlignment="1">
      <alignment horizontal="center" vertical="center" wrapText="1"/>
    </xf>
    <xf numFmtId="37" fontId="5" fillId="0" borderId="1" xfId="0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right" vertical="center"/>
    </xf>
    <xf numFmtId="9" fontId="6" fillId="0" borderId="0" xfId="0" applyNumberFormat="1" applyFont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5" xfId="0" applyNumberFormat="1" applyFont="1" applyBorder="1" applyAlignment="1">
      <alignment horizontal="center" vertical="center"/>
    </xf>
    <xf numFmtId="0" fontId="4" fillId="2" borderId="6" xfId="0" applyNumberFormat="1" applyFont="1" applyFill="1" applyBorder="1"/>
    <xf numFmtId="0" fontId="4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37475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8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topLeftCell="A10" workbookViewId="0">
      <selection activeCell="R18" sqref="R18"/>
    </sheetView>
  </sheetViews>
  <sheetFormatPr defaultRowHeight="18" x14ac:dyDescent="0.25"/>
  <cols>
    <col min="1" max="16384" width="9.140625" style="3"/>
  </cols>
  <sheetData>
    <row r="22" spans="1:10" ht="39.950000000000003" customHeight="1" x14ac:dyDescent="0.25">
      <c r="A22" s="1" t="s">
        <v>0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39.950000000000003" customHeight="1" x14ac:dyDescent="0.25">
      <c r="A23" s="1" t="s">
        <v>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ht="39.950000000000003" customHeight="1" x14ac:dyDescent="0.25">
      <c r="A24" s="1" t="s">
        <v>2</v>
      </c>
      <c r="B24" s="2"/>
      <c r="C24" s="2"/>
      <c r="D24" s="2"/>
      <c r="E24" s="2"/>
      <c r="F24" s="2"/>
      <c r="G24" s="2"/>
      <c r="H24" s="2"/>
      <c r="I24" s="2"/>
      <c r="J24" s="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1"/>
  <sheetViews>
    <sheetView rightToLeft="1" workbookViewId="0">
      <selection activeCell="M21" sqref="M21"/>
    </sheetView>
  </sheetViews>
  <sheetFormatPr defaultRowHeight="18.75" x14ac:dyDescent="0.45"/>
  <cols>
    <col min="1" max="1" width="21.28515625" style="19" customWidth="1"/>
    <col min="2" max="2" width="1.42578125" style="19" customWidth="1"/>
    <col min="3" max="3" width="11.42578125" style="19" customWidth="1"/>
    <col min="4" max="4" width="1.42578125" style="19" customWidth="1"/>
    <col min="5" max="5" width="11.42578125" style="19" customWidth="1"/>
    <col min="6" max="6" width="1.42578125" style="19" customWidth="1"/>
    <col min="7" max="7" width="11.42578125" style="19" customWidth="1"/>
    <col min="8" max="8" width="1.42578125" style="19" customWidth="1"/>
    <col min="9" max="9" width="18.42578125" style="19" customWidth="1"/>
    <col min="10" max="10" width="1.42578125" style="19" customWidth="1"/>
    <col min="11" max="11" width="14.140625" style="19" customWidth="1"/>
    <col min="12" max="12" width="1.42578125" style="19" customWidth="1"/>
    <col min="13" max="13" width="18.42578125" style="19" customWidth="1"/>
    <col min="14" max="14" width="1.42578125" style="19" customWidth="1"/>
    <col min="15" max="15" width="18.42578125" style="19" customWidth="1"/>
    <col min="16" max="16" width="1.42578125" style="19" customWidth="1"/>
    <col min="17" max="17" width="14.140625" style="19" customWidth="1"/>
    <col min="18" max="18" width="1.42578125" style="19" customWidth="1"/>
    <col min="19" max="19" width="18.42578125" style="19" customWidth="1"/>
    <col min="20" max="16384" width="9.140625" style="19"/>
  </cols>
  <sheetData>
    <row r="1" spans="1:19" ht="20.100000000000001" customHeight="1" x14ac:dyDescent="0.45">
      <c r="A1" s="4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20.100000000000001" customHeight="1" x14ac:dyDescent="0.45">
      <c r="A2" s="4" t="s">
        <v>140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0.100000000000001" customHeight="1" x14ac:dyDescent="0.45">
      <c r="A3" s="4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5" spans="1:19" ht="21" x14ac:dyDescent="0.45">
      <c r="A5" s="5" t="s">
        <v>198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7" spans="1:19" ht="21" x14ac:dyDescent="0.45">
      <c r="I7" s="6" t="s">
        <v>156</v>
      </c>
      <c r="J7" s="20"/>
      <c r="K7" s="20"/>
      <c r="L7" s="20"/>
      <c r="M7" s="20"/>
      <c r="O7" s="6" t="s">
        <v>7</v>
      </c>
      <c r="P7" s="20"/>
      <c r="Q7" s="20"/>
      <c r="R7" s="20"/>
      <c r="S7" s="20"/>
    </row>
    <row r="8" spans="1:19" ht="42" x14ac:dyDescent="0.45">
      <c r="A8" s="30" t="s">
        <v>142</v>
      </c>
      <c r="C8" s="26" t="s">
        <v>199</v>
      </c>
      <c r="E8" s="26" t="s">
        <v>102</v>
      </c>
      <c r="G8" s="26" t="s">
        <v>119</v>
      </c>
      <c r="I8" s="26" t="s">
        <v>200</v>
      </c>
      <c r="K8" s="26" t="s">
        <v>161</v>
      </c>
      <c r="M8" s="26" t="s">
        <v>201</v>
      </c>
      <c r="O8" s="26" t="s">
        <v>200</v>
      </c>
      <c r="Q8" s="26" t="s">
        <v>161</v>
      </c>
      <c r="S8" s="26" t="s">
        <v>201</v>
      </c>
    </row>
    <row r="9" spans="1:19" ht="37.5" x14ac:dyDescent="0.45">
      <c r="A9" s="24" t="s">
        <v>202</v>
      </c>
      <c r="C9" s="13" t="s">
        <v>203</v>
      </c>
      <c r="E9" s="13" t="s">
        <v>204</v>
      </c>
      <c r="G9" s="13" t="s">
        <v>127</v>
      </c>
      <c r="I9" s="12">
        <v>521222</v>
      </c>
      <c r="K9" s="12">
        <v>0</v>
      </c>
      <c r="M9" s="12">
        <v>521222</v>
      </c>
      <c r="O9" s="12">
        <v>3078782</v>
      </c>
      <c r="Q9" s="12">
        <v>0</v>
      </c>
      <c r="S9" s="12">
        <v>3078782</v>
      </c>
    </row>
    <row r="10" spans="1:19" x14ac:dyDescent="0.45">
      <c r="A10" s="15" t="s">
        <v>89</v>
      </c>
      <c r="I10" s="15">
        <f>SUM(I9:$I$9)</f>
        <v>521222</v>
      </c>
      <c r="K10" s="15">
        <f>SUM(K9:$K$9)</f>
        <v>0</v>
      </c>
      <c r="M10" s="15">
        <f>SUM(M9:$M$9)</f>
        <v>521222</v>
      </c>
      <c r="O10" s="15">
        <f>SUM(O9:$O$9)</f>
        <v>3078782</v>
      </c>
      <c r="Q10" s="15">
        <f>SUM(Q9:$Q$9)</f>
        <v>0</v>
      </c>
      <c r="S10" s="15">
        <f>SUM(S9:$S$9)</f>
        <v>3078782</v>
      </c>
    </row>
    <row r="11" spans="1:19" x14ac:dyDescent="0.45">
      <c r="I11" s="17"/>
      <c r="K11" s="17"/>
      <c r="M11" s="17"/>
      <c r="O11" s="17"/>
      <c r="Q11" s="17"/>
      <c r="S11" s="17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19"/>
  <sheetViews>
    <sheetView rightToLeft="1" workbookViewId="0">
      <selection activeCell="M22" sqref="M22"/>
    </sheetView>
  </sheetViews>
  <sheetFormatPr defaultRowHeight="18.75" x14ac:dyDescent="0.45"/>
  <cols>
    <col min="1" max="1" width="21.28515625" style="19" customWidth="1"/>
    <col min="2" max="2" width="1.42578125" style="19" customWidth="1"/>
    <col min="3" max="3" width="12.7109375" style="19" customWidth="1"/>
    <col min="4" max="4" width="1.42578125" style="19" customWidth="1"/>
    <col min="5" max="5" width="17" style="19" customWidth="1"/>
    <col min="6" max="6" width="1.42578125" style="19" customWidth="1"/>
    <col min="7" max="7" width="17" style="19" customWidth="1"/>
    <col min="8" max="8" width="1.42578125" style="19" customWidth="1"/>
    <col min="9" max="9" width="17" style="19" customWidth="1"/>
    <col min="10" max="10" width="1.42578125" style="19" customWidth="1"/>
    <col min="11" max="11" width="12.7109375" style="19" customWidth="1"/>
    <col min="12" max="12" width="1.42578125" style="19" customWidth="1"/>
    <col min="13" max="13" width="17" style="19" customWidth="1"/>
    <col min="14" max="14" width="1.42578125" style="19" customWidth="1"/>
    <col min="15" max="15" width="17" style="19" customWidth="1"/>
    <col min="16" max="16" width="1.42578125" style="19" customWidth="1"/>
    <col min="17" max="17" width="17" style="19" customWidth="1"/>
    <col min="18" max="16384" width="9.140625" style="19"/>
  </cols>
  <sheetData>
    <row r="1" spans="1:17" ht="20.100000000000001" customHeight="1" x14ac:dyDescent="0.45">
      <c r="A1" s="4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20.100000000000001" customHeight="1" x14ac:dyDescent="0.45">
      <c r="A2" s="4" t="s">
        <v>140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0.100000000000001" customHeight="1" x14ac:dyDescent="0.45">
      <c r="A3" s="4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5" spans="1:17" ht="21" x14ac:dyDescent="0.45">
      <c r="A5" s="5" t="s">
        <v>205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7" spans="1:17" ht="21" x14ac:dyDescent="0.45">
      <c r="C7" s="6" t="s">
        <v>156</v>
      </c>
      <c r="D7" s="20"/>
      <c r="E7" s="20"/>
      <c r="F7" s="20"/>
      <c r="G7" s="20"/>
      <c r="H7" s="20"/>
      <c r="I7" s="20"/>
      <c r="K7" s="6" t="s">
        <v>7</v>
      </c>
      <c r="L7" s="20"/>
      <c r="M7" s="20"/>
      <c r="N7" s="20"/>
      <c r="O7" s="20"/>
      <c r="P7" s="20"/>
      <c r="Q7" s="20"/>
    </row>
    <row r="8" spans="1:17" ht="42" x14ac:dyDescent="0.45">
      <c r="A8" s="30" t="s">
        <v>142</v>
      </c>
      <c r="C8" s="26" t="s">
        <v>9</v>
      </c>
      <c r="E8" s="26" t="s">
        <v>11</v>
      </c>
      <c r="G8" s="26" t="s">
        <v>206</v>
      </c>
      <c r="I8" s="26" t="s">
        <v>207</v>
      </c>
      <c r="K8" s="26" t="s">
        <v>9</v>
      </c>
      <c r="M8" s="26" t="s">
        <v>11</v>
      </c>
      <c r="O8" s="26" t="s">
        <v>206</v>
      </c>
      <c r="Q8" s="26" t="s">
        <v>207</v>
      </c>
    </row>
    <row r="9" spans="1:17" x14ac:dyDescent="0.45">
      <c r="A9" s="24" t="s">
        <v>20</v>
      </c>
      <c r="J9" s="13"/>
      <c r="K9" s="12">
        <v>700000</v>
      </c>
      <c r="M9" s="12">
        <v>1990783947</v>
      </c>
      <c r="O9" s="12">
        <v>2012963797</v>
      </c>
      <c r="Q9" s="12">
        <v>-22179850</v>
      </c>
    </row>
    <row r="10" spans="1:17" x14ac:dyDescent="0.45">
      <c r="A10" s="24" t="s">
        <v>27</v>
      </c>
      <c r="J10" s="13"/>
      <c r="K10" s="12">
        <v>3200001</v>
      </c>
      <c r="M10" s="12">
        <v>10428484690</v>
      </c>
      <c r="O10" s="12">
        <v>10768747995</v>
      </c>
      <c r="Q10" s="12">
        <v>-340263305</v>
      </c>
    </row>
    <row r="11" spans="1:17" x14ac:dyDescent="0.45">
      <c r="A11" s="24" t="s">
        <v>28</v>
      </c>
      <c r="J11" s="13"/>
      <c r="K11" s="12">
        <v>42930000</v>
      </c>
      <c r="M11" s="12">
        <v>95794523933</v>
      </c>
      <c r="O11" s="12">
        <v>101248127756</v>
      </c>
      <c r="Q11" s="12">
        <v>-5453603823</v>
      </c>
    </row>
    <row r="12" spans="1:17" x14ac:dyDescent="0.45">
      <c r="A12" s="24" t="s">
        <v>60</v>
      </c>
      <c r="J12" s="13"/>
      <c r="K12" s="12">
        <v>2507061</v>
      </c>
      <c r="M12" s="12">
        <v>11945507707</v>
      </c>
      <c r="O12" s="12">
        <v>12329407435</v>
      </c>
      <c r="Q12" s="12">
        <v>-383899728</v>
      </c>
    </row>
    <row r="13" spans="1:17" x14ac:dyDescent="0.45">
      <c r="A13" s="24" t="s">
        <v>70</v>
      </c>
      <c r="C13" s="12">
        <v>1200000</v>
      </c>
      <c r="E13" s="12">
        <v>12501172836</v>
      </c>
      <c r="G13" s="12">
        <v>14513850636</v>
      </c>
      <c r="I13" s="12">
        <v>-2012677800</v>
      </c>
      <c r="K13" s="12">
        <v>1200000</v>
      </c>
      <c r="M13" s="12">
        <v>12501172836</v>
      </c>
      <c r="O13" s="12">
        <v>14513850636</v>
      </c>
      <c r="Q13" s="12">
        <v>-2012677800</v>
      </c>
    </row>
    <row r="14" spans="1:17" x14ac:dyDescent="0.45">
      <c r="A14" s="24" t="s">
        <v>72</v>
      </c>
      <c r="J14" s="13"/>
      <c r="K14" s="12">
        <v>2000000</v>
      </c>
      <c r="M14" s="12">
        <v>10295783139</v>
      </c>
      <c r="O14" s="12">
        <v>11191019619</v>
      </c>
      <c r="Q14" s="12">
        <v>-895236480</v>
      </c>
    </row>
    <row r="15" spans="1:17" x14ac:dyDescent="0.45">
      <c r="A15" s="24" t="s">
        <v>74</v>
      </c>
      <c r="J15" s="13"/>
      <c r="K15" s="12">
        <v>3800000</v>
      </c>
      <c r="M15" s="12">
        <v>9856079480</v>
      </c>
      <c r="O15" s="12">
        <v>12134420455</v>
      </c>
      <c r="Q15" s="12">
        <v>-2278340975</v>
      </c>
    </row>
    <row r="16" spans="1:17" x14ac:dyDescent="0.45">
      <c r="A16" s="15" t="s">
        <v>89</v>
      </c>
      <c r="C16" s="15">
        <f>SUM(C9:$C$15)</f>
        <v>1200000</v>
      </c>
      <c r="E16" s="15">
        <f>SUM(E9:$E$15)</f>
        <v>12501172836</v>
      </c>
      <c r="G16" s="15">
        <f>SUM(G9:$G$15)</f>
        <v>14513850636</v>
      </c>
      <c r="I16" s="15">
        <f>SUM(I9:$I$15)</f>
        <v>-2012677800</v>
      </c>
      <c r="K16" s="15">
        <f>SUM(K9:$K$15)</f>
        <v>56337062</v>
      </c>
      <c r="M16" s="15">
        <f>SUM(M9:$M$15)</f>
        <v>152812335732</v>
      </c>
      <c r="O16" s="15">
        <f>SUM(O9:$O$15)</f>
        <v>164198537693</v>
      </c>
      <c r="Q16" s="15">
        <f>SUM(Q9:$Q$15)</f>
        <v>-11386201961</v>
      </c>
    </row>
    <row r="17" spans="1:17" x14ac:dyDescent="0.45">
      <c r="C17" s="17"/>
      <c r="E17" s="17"/>
      <c r="G17" s="17"/>
      <c r="I17" s="17"/>
      <c r="K17" s="17"/>
      <c r="M17" s="17"/>
      <c r="O17" s="17"/>
      <c r="Q17" s="17"/>
    </row>
    <row r="19" spans="1:17" x14ac:dyDescent="0.45">
      <c r="A19" s="31" t="s">
        <v>208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3"/>
    </row>
  </sheetData>
  <mergeCells count="7">
    <mergeCell ref="A19:Q1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5"/>
  <sheetViews>
    <sheetView rightToLeft="1" topLeftCell="A70" workbookViewId="0">
      <selection activeCell="M87" sqref="M87"/>
    </sheetView>
  </sheetViews>
  <sheetFormatPr defaultRowHeight="18.75" x14ac:dyDescent="0.45"/>
  <cols>
    <col min="1" max="1" width="22.28515625" style="19" bestFit="1" customWidth="1"/>
    <col min="2" max="2" width="1.42578125" style="19" customWidth="1"/>
    <col min="3" max="3" width="12.7109375" style="19" bestFit="1" customWidth="1"/>
    <col min="4" max="4" width="1.42578125" style="19" customWidth="1"/>
    <col min="5" max="5" width="18.5703125" style="19" bestFit="1" customWidth="1"/>
    <col min="6" max="6" width="1.42578125" style="19" customWidth="1"/>
    <col min="7" max="7" width="18.42578125" style="19" bestFit="1" customWidth="1"/>
    <col min="8" max="8" width="1.42578125" style="19" customWidth="1"/>
    <col min="9" max="9" width="16.85546875" style="19" bestFit="1" customWidth="1"/>
    <col min="10" max="10" width="1.42578125" style="19" customWidth="1"/>
    <col min="11" max="11" width="12.7109375" style="19" bestFit="1" customWidth="1"/>
    <col min="12" max="12" width="1.42578125" style="19" customWidth="1"/>
    <col min="13" max="13" width="18.5703125" style="19" bestFit="1" customWidth="1"/>
    <col min="14" max="14" width="1.42578125" style="19" customWidth="1"/>
    <col min="15" max="15" width="18.42578125" style="19" bestFit="1" customWidth="1"/>
    <col min="16" max="16" width="1.42578125" style="19" customWidth="1"/>
    <col min="17" max="17" width="17.5703125" style="19" bestFit="1" customWidth="1"/>
    <col min="18" max="16384" width="9.140625" style="19"/>
  </cols>
  <sheetData>
    <row r="1" spans="1:17" ht="20.100000000000001" customHeight="1" x14ac:dyDescent="0.45">
      <c r="A1" s="4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20.100000000000001" customHeight="1" x14ac:dyDescent="0.45">
      <c r="A2" s="4" t="s">
        <v>140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0.100000000000001" customHeight="1" x14ac:dyDescent="0.45">
      <c r="A3" s="4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5" spans="1:17" ht="21" x14ac:dyDescent="0.45">
      <c r="A5" s="5" t="s">
        <v>209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7" spans="1:17" ht="21" x14ac:dyDescent="0.45">
      <c r="C7" s="6" t="s">
        <v>156</v>
      </c>
      <c r="D7" s="20"/>
      <c r="E7" s="20"/>
      <c r="F7" s="20"/>
      <c r="G7" s="20"/>
      <c r="H7" s="20"/>
      <c r="I7" s="20"/>
      <c r="K7" s="6" t="s">
        <v>7</v>
      </c>
      <c r="L7" s="20"/>
      <c r="M7" s="20"/>
      <c r="N7" s="20"/>
      <c r="O7" s="20"/>
      <c r="P7" s="20"/>
      <c r="Q7" s="20"/>
    </row>
    <row r="8" spans="1:17" ht="42" x14ac:dyDescent="0.45">
      <c r="A8" s="30" t="s">
        <v>142</v>
      </c>
      <c r="C8" s="26" t="s">
        <v>9</v>
      </c>
      <c r="E8" s="26" t="s">
        <v>11</v>
      </c>
      <c r="G8" s="26" t="s">
        <v>206</v>
      </c>
      <c r="I8" s="26" t="s">
        <v>210</v>
      </c>
      <c r="K8" s="26" t="s">
        <v>9</v>
      </c>
      <c r="M8" s="26" t="s">
        <v>11</v>
      </c>
      <c r="O8" s="26" t="s">
        <v>206</v>
      </c>
      <c r="Q8" s="26" t="s">
        <v>210</v>
      </c>
    </row>
    <row r="9" spans="1:17" x14ac:dyDescent="0.45">
      <c r="A9" s="24" t="s">
        <v>17</v>
      </c>
      <c r="C9" s="12">
        <v>173571</v>
      </c>
      <c r="E9" s="12">
        <v>997271100</v>
      </c>
      <c r="G9" s="12">
        <v>1004172630</v>
      </c>
      <c r="I9" s="12">
        <v>-6901530</v>
      </c>
      <c r="K9" s="12">
        <v>173571</v>
      </c>
      <c r="M9" s="12">
        <v>997271100</v>
      </c>
      <c r="O9" s="12">
        <v>997222099</v>
      </c>
      <c r="Q9" s="12">
        <v>49001</v>
      </c>
    </row>
    <row r="10" spans="1:17" x14ac:dyDescent="0.45">
      <c r="A10" s="24" t="s">
        <v>18</v>
      </c>
      <c r="C10" s="12">
        <v>3450913</v>
      </c>
      <c r="E10" s="12">
        <v>22263166639</v>
      </c>
      <c r="G10" s="12">
        <v>22640508446</v>
      </c>
      <c r="I10" s="12">
        <v>-377341807</v>
      </c>
      <c r="K10" s="12">
        <v>3450913</v>
      </c>
      <c r="M10" s="12">
        <v>22263166639</v>
      </c>
      <c r="O10" s="12">
        <v>23587315399</v>
      </c>
      <c r="Q10" s="12">
        <v>-1324148760</v>
      </c>
    </row>
    <row r="11" spans="1:17" ht="37.5" x14ac:dyDescent="0.45">
      <c r="A11" s="24" t="s">
        <v>19</v>
      </c>
      <c r="C11" s="12">
        <v>690182</v>
      </c>
      <c r="E11" s="12">
        <v>3766554040</v>
      </c>
      <c r="G11" s="12">
        <v>3842022336</v>
      </c>
      <c r="I11" s="12">
        <v>-75468296</v>
      </c>
      <c r="K11" s="12">
        <v>690182</v>
      </c>
      <c r="M11" s="12">
        <v>3766554040</v>
      </c>
      <c r="O11" s="12">
        <v>4027244146</v>
      </c>
      <c r="Q11" s="12">
        <v>-260690106</v>
      </c>
    </row>
    <row r="12" spans="1:17" x14ac:dyDescent="0.45">
      <c r="A12" s="24" t="s">
        <v>20</v>
      </c>
      <c r="C12" s="12">
        <v>9300000</v>
      </c>
      <c r="E12" s="12">
        <v>32106721545</v>
      </c>
      <c r="G12" s="12">
        <v>25949774655</v>
      </c>
      <c r="I12" s="12">
        <v>6156946890</v>
      </c>
      <c r="K12" s="12">
        <v>9300000</v>
      </c>
      <c r="M12" s="12">
        <v>32106721545</v>
      </c>
      <c r="O12" s="12">
        <v>26901975150</v>
      </c>
      <c r="Q12" s="12">
        <v>5204746395</v>
      </c>
    </row>
    <row r="13" spans="1:17" x14ac:dyDescent="0.45">
      <c r="A13" s="24" t="s">
        <v>21</v>
      </c>
      <c r="C13" s="12">
        <v>1298861</v>
      </c>
      <c r="E13" s="12">
        <v>32278319426</v>
      </c>
      <c r="G13" s="12">
        <v>29541117939</v>
      </c>
      <c r="I13" s="12">
        <v>2737201487</v>
      </c>
      <c r="K13" s="12">
        <v>1298861</v>
      </c>
      <c r="M13" s="12">
        <v>32278319426</v>
      </c>
      <c r="O13" s="12">
        <v>32398701989</v>
      </c>
      <c r="Q13" s="12">
        <v>-120382563</v>
      </c>
    </row>
    <row r="14" spans="1:17" x14ac:dyDescent="0.45">
      <c r="A14" s="24" t="s">
        <v>22</v>
      </c>
      <c r="C14" s="12">
        <v>1062934</v>
      </c>
      <c r="E14" s="12">
        <v>7015887364</v>
      </c>
      <c r="G14" s="12">
        <v>6762301073</v>
      </c>
      <c r="I14" s="12">
        <v>253586291</v>
      </c>
      <c r="K14" s="12">
        <v>1062934</v>
      </c>
      <c r="M14" s="12">
        <v>7015887364</v>
      </c>
      <c r="O14" s="12">
        <v>7882307189</v>
      </c>
      <c r="Q14" s="12">
        <v>-866419825</v>
      </c>
    </row>
    <row r="15" spans="1:17" x14ac:dyDescent="0.45">
      <c r="A15" s="24" t="s">
        <v>23</v>
      </c>
      <c r="C15" s="12">
        <v>4063799</v>
      </c>
      <c r="E15" s="12">
        <v>9008351253</v>
      </c>
      <c r="G15" s="12">
        <v>7792425815</v>
      </c>
      <c r="I15" s="12">
        <v>1215925438</v>
      </c>
      <c r="K15" s="12">
        <v>4063799</v>
      </c>
      <c r="M15" s="12">
        <v>9008351253</v>
      </c>
      <c r="O15" s="12">
        <v>9375956618</v>
      </c>
      <c r="Q15" s="12">
        <v>-367605365</v>
      </c>
    </row>
    <row r="16" spans="1:17" x14ac:dyDescent="0.45">
      <c r="A16" s="24" t="s">
        <v>24</v>
      </c>
      <c r="C16" s="12">
        <v>6000000</v>
      </c>
      <c r="E16" s="12">
        <v>15399822600</v>
      </c>
      <c r="G16" s="12">
        <v>14093640900</v>
      </c>
      <c r="I16" s="12">
        <v>1306181700</v>
      </c>
      <c r="K16" s="12">
        <v>6000000</v>
      </c>
      <c r="M16" s="12">
        <v>15399822600</v>
      </c>
      <c r="O16" s="12">
        <v>19258724700</v>
      </c>
      <c r="Q16" s="12">
        <v>-3858902100</v>
      </c>
    </row>
    <row r="17" spans="1:17" x14ac:dyDescent="0.45">
      <c r="A17" s="24" t="s">
        <v>25</v>
      </c>
      <c r="C17" s="12">
        <v>6590486</v>
      </c>
      <c r="E17" s="12">
        <v>10357561994</v>
      </c>
      <c r="G17" s="12">
        <v>8457692937</v>
      </c>
      <c r="I17" s="12">
        <v>1899869057</v>
      </c>
      <c r="K17" s="12">
        <v>6590486</v>
      </c>
      <c r="M17" s="12">
        <v>10357561994</v>
      </c>
      <c r="O17" s="12">
        <v>20007586546</v>
      </c>
      <c r="Q17" s="12">
        <v>-9650024552</v>
      </c>
    </row>
    <row r="18" spans="1:17" x14ac:dyDescent="0.45">
      <c r="A18" s="24" t="s">
        <v>26</v>
      </c>
      <c r="C18" s="12">
        <v>15500000</v>
      </c>
      <c r="E18" s="12">
        <v>41092535925</v>
      </c>
      <c r="G18" s="12">
        <v>35730630225</v>
      </c>
      <c r="I18" s="12">
        <v>5361905700</v>
      </c>
      <c r="K18" s="12">
        <v>15500000</v>
      </c>
      <c r="M18" s="12">
        <v>41092535925</v>
      </c>
      <c r="O18" s="12">
        <v>59802967390</v>
      </c>
      <c r="Q18" s="12">
        <v>-18710431465</v>
      </c>
    </row>
    <row r="19" spans="1:17" x14ac:dyDescent="0.45">
      <c r="A19" s="24" t="s">
        <v>27</v>
      </c>
      <c r="C19" s="12">
        <v>50094320</v>
      </c>
      <c r="E19" s="12">
        <v>129669457905</v>
      </c>
      <c r="G19" s="12">
        <v>122000834050</v>
      </c>
      <c r="I19" s="12">
        <v>7668623855</v>
      </c>
      <c r="K19" s="12">
        <v>50094320</v>
      </c>
      <c r="M19" s="12">
        <v>129669457905</v>
      </c>
      <c r="O19" s="12">
        <v>113037509723</v>
      </c>
      <c r="Q19" s="12">
        <v>16631948182</v>
      </c>
    </row>
    <row r="20" spans="1:17" x14ac:dyDescent="0.45">
      <c r="A20" s="24" t="s">
        <v>28</v>
      </c>
      <c r="C20" s="12">
        <v>34689360</v>
      </c>
      <c r="E20" s="12">
        <v>72552144280</v>
      </c>
      <c r="G20" s="12">
        <v>67310734617</v>
      </c>
      <c r="I20" s="12">
        <v>5241409663</v>
      </c>
      <c r="K20" s="12">
        <v>34689360</v>
      </c>
      <c r="M20" s="12">
        <v>72552144280</v>
      </c>
      <c r="O20" s="12">
        <v>82276337612</v>
      </c>
      <c r="Q20" s="12">
        <v>-9724193332</v>
      </c>
    </row>
    <row r="21" spans="1:17" x14ac:dyDescent="0.45">
      <c r="A21" s="24" t="s">
        <v>29</v>
      </c>
      <c r="C21" s="12">
        <v>4396570</v>
      </c>
      <c r="E21" s="12">
        <v>27708401990</v>
      </c>
      <c r="G21" s="12">
        <v>23032062853</v>
      </c>
      <c r="I21" s="12">
        <v>4676339137</v>
      </c>
      <c r="K21" s="12">
        <v>4396570</v>
      </c>
      <c r="M21" s="12">
        <v>27708401990</v>
      </c>
      <c r="O21" s="12">
        <v>29985556801</v>
      </c>
      <c r="Q21" s="12">
        <v>-2277154811</v>
      </c>
    </row>
    <row r="22" spans="1:17" ht="37.5" x14ac:dyDescent="0.45">
      <c r="A22" s="24" t="s">
        <v>30</v>
      </c>
      <c r="C22" s="12">
        <v>6784042</v>
      </c>
      <c r="E22" s="12">
        <v>35606614297</v>
      </c>
      <c r="G22" s="12">
        <v>37225096765</v>
      </c>
      <c r="I22" s="12">
        <v>-1618482468</v>
      </c>
      <c r="K22" s="12">
        <v>6784042</v>
      </c>
      <c r="M22" s="12">
        <v>35606614297</v>
      </c>
      <c r="O22" s="12">
        <v>37217265388</v>
      </c>
      <c r="Q22" s="12">
        <v>-1610651091</v>
      </c>
    </row>
    <row r="23" spans="1:17" x14ac:dyDescent="0.45">
      <c r="A23" s="24" t="s">
        <v>31</v>
      </c>
      <c r="C23" s="12">
        <v>6816581</v>
      </c>
      <c r="E23" s="12">
        <v>12610177580</v>
      </c>
      <c r="G23" s="12">
        <v>11946127391</v>
      </c>
      <c r="I23" s="12">
        <v>664050189</v>
      </c>
      <c r="K23" s="12">
        <v>6816581</v>
      </c>
      <c r="M23" s="12">
        <v>12610177580</v>
      </c>
      <c r="O23" s="12">
        <v>16680493533</v>
      </c>
      <c r="Q23" s="12">
        <v>-4070315953</v>
      </c>
    </row>
    <row r="24" spans="1:17" ht="37.5" x14ac:dyDescent="0.45">
      <c r="A24" s="24" t="s">
        <v>32</v>
      </c>
      <c r="C24" s="12">
        <v>4459848</v>
      </c>
      <c r="E24" s="12">
        <v>32629175616</v>
      </c>
      <c r="G24" s="12">
        <v>30722851497</v>
      </c>
      <c r="I24" s="12">
        <v>1906324119</v>
      </c>
      <c r="K24" s="12">
        <v>4459848</v>
      </c>
      <c r="M24" s="12">
        <v>32629175616</v>
      </c>
      <c r="O24" s="12">
        <v>54887756411</v>
      </c>
      <c r="Q24" s="12">
        <v>-22258580795</v>
      </c>
    </row>
    <row r="25" spans="1:17" x14ac:dyDescent="0.45">
      <c r="A25" s="24" t="s">
        <v>33</v>
      </c>
      <c r="C25" s="12">
        <v>3975222</v>
      </c>
      <c r="E25" s="12">
        <v>48051084258</v>
      </c>
      <c r="G25" s="12">
        <v>47904478506</v>
      </c>
      <c r="I25" s="12">
        <v>146605752</v>
      </c>
      <c r="K25" s="12">
        <v>3975222</v>
      </c>
      <c r="M25" s="12">
        <v>48051084258</v>
      </c>
      <c r="O25" s="12">
        <v>47904478506</v>
      </c>
      <c r="Q25" s="12">
        <v>146605752</v>
      </c>
    </row>
    <row r="26" spans="1:17" ht="37.5" x14ac:dyDescent="0.45">
      <c r="A26" s="24" t="s">
        <v>34</v>
      </c>
      <c r="C26" s="12">
        <v>20400000</v>
      </c>
      <c r="E26" s="12">
        <v>44004605400</v>
      </c>
      <c r="G26" s="12">
        <v>39158015220</v>
      </c>
      <c r="I26" s="12">
        <v>4846590180</v>
      </c>
      <c r="K26" s="12">
        <v>20400000</v>
      </c>
      <c r="M26" s="12">
        <v>44004605400</v>
      </c>
      <c r="O26" s="12">
        <v>48567294900</v>
      </c>
      <c r="Q26" s="12">
        <v>-4562689500</v>
      </c>
    </row>
    <row r="27" spans="1:17" x14ac:dyDescent="0.45">
      <c r="A27" s="24" t="s">
        <v>35</v>
      </c>
      <c r="C27" s="12">
        <v>918293</v>
      </c>
      <c r="E27" s="12">
        <v>19717109784</v>
      </c>
      <c r="G27" s="12">
        <v>18210941675</v>
      </c>
      <c r="I27" s="12">
        <v>1506168109</v>
      </c>
      <c r="K27" s="12">
        <v>918293</v>
      </c>
      <c r="M27" s="12">
        <v>19717109784</v>
      </c>
      <c r="O27" s="12">
        <v>26956215227</v>
      </c>
      <c r="Q27" s="12">
        <v>-7239105443</v>
      </c>
    </row>
    <row r="28" spans="1:17" x14ac:dyDescent="0.45">
      <c r="A28" s="24" t="s">
        <v>36</v>
      </c>
      <c r="C28" s="12">
        <v>906145</v>
      </c>
      <c r="E28" s="12">
        <v>28193582586</v>
      </c>
      <c r="G28" s="12">
        <v>29229449039</v>
      </c>
      <c r="I28" s="12">
        <v>-1035866453</v>
      </c>
      <c r="K28" s="12">
        <v>906145</v>
      </c>
      <c r="M28" s="12">
        <v>28193582586</v>
      </c>
      <c r="O28" s="12">
        <v>39903377270</v>
      </c>
      <c r="Q28" s="12">
        <v>-11709794684</v>
      </c>
    </row>
    <row r="29" spans="1:17" x14ac:dyDescent="0.45">
      <c r="A29" s="24" t="s">
        <v>37</v>
      </c>
      <c r="C29" s="12">
        <v>1408297</v>
      </c>
      <c r="E29" s="12">
        <v>37125815623</v>
      </c>
      <c r="G29" s="12">
        <v>34395976239</v>
      </c>
      <c r="I29" s="12">
        <v>2729839384</v>
      </c>
      <c r="K29" s="12">
        <v>1408297</v>
      </c>
      <c r="M29" s="12">
        <v>37125815623</v>
      </c>
      <c r="O29" s="12">
        <v>40484866545</v>
      </c>
      <c r="Q29" s="12">
        <v>-3359050922</v>
      </c>
    </row>
    <row r="30" spans="1:17" x14ac:dyDescent="0.45">
      <c r="A30" s="24" t="s">
        <v>38</v>
      </c>
      <c r="C30" s="12">
        <v>107416</v>
      </c>
      <c r="E30" s="12">
        <v>972737329</v>
      </c>
      <c r="G30" s="12">
        <v>1001567086</v>
      </c>
      <c r="I30" s="12">
        <v>-28829757</v>
      </c>
      <c r="K30" s="12">
        <v>107416</v>
      </c>
      <c r="M30" s="12">
        <v>972737329</v>
      </c>
      <c r="O30" s="12">
        <v>1227934060</v>
      </c>
      <c r="Q30" s="12">
        <v>-255196731</v>
      </c>
    </row>
    <row r="31" spans="1:17" x14ac:dyDescent="0.45">
      <c r="A31" s="24" t="s">
        <v>39</v>
      </c>
      <c r="C31" s="12">
        <v>18019860</v>
      </c>
      <c r="E31" s="12">
        <v>70056342209</v>
      </c>
      <c r="G31" s="12">
        <v>62479294714</v>
      </c>
      <c r="I31" s="12">
        <v>7577047495</v>
      </c>
      <c r="K31" s="12">
        <v>18019860</v>
      </c>
      <c r="M31" s="12">
        <v>70056342209</v>
      </c>
      <c r="O31" s="12">
        <v>80123246919</v>
      </c>
      <c r="Q31" s="12">
        <v>-10066904710</v>
      </c>
    </row>
    <row r="32" spans="1:17" x14ac:dyDescent="0.45">
      <c r="A32" s="24" t="s">
        <v>40</v>
      </c>
      <c r="C32" s="12">
        <v>3140000</v>
      </c>
      <c r="E32" s="12">
        <v>6564129651</v>
      </c>
      <c r="G32" s="12">
        <v>5924259666</v>
      </c>
      <c r="I32" s="12">
        <v>639869985</v>
      </c>
      <c r="K32" s="12">
        <v>3140000</v>
      </c>
      <c r="M32" s="12">
        <v>6564129651</v>
      </c>
      <c r="O32" s="12">
        <v>9604292409</v>
      </c>
      <c r="Q32" s="12">
        <v>-3040162758</v>
      </c>
    </row>
    <row r="33" spans="1:17" x14ac:dyDescent="0.45">
      <c r="A33" s="24" t="s">
        <v>41</v>
      </c>
      <c r="C33" s="12">
        <v>14300000</v>
      </c>
      <c r="E33" s="12">
        <v>34584888195</v>
      </c>
      <c r="G33" s="12">
        <v>31073804190</v>
      </c>
      <c r="I33" s="12">
        <v>3511084005</v>
      </c>
      <c r="K33" s="12">
        <v>14300000</v>
      </c>
      <c r="M33" s="12">
        <v>34584888195</v>
      </c>
      <c r="O33" s="12">
        <v>37811673900</v>
      </c>
      <c r="Q33" s="12">
        <v>-3226785705</v>
      </c>
    </row>
    <row r="34" spans="1:17" x14ac:dyDescent="0.45">
      <c r="A34" s="24" t="s">
        <v>42</v>
      </c>
      <c r="C34" s="12">
        <v>2370263</v>
      </c>
      <c r="E34" s="12">
        <v>9655543414</v>
      </c>
      <c r="G34" s="12">
        <v>9198448387</v>
      </c>
      <c r="I34" s="12">
        <v>457095027</v>
      </c>
      <c r="K34" s="12">
        <v>2370263</v>
      </c>
      <c r="M34" s="12">
        <v>9655543414</v>
      </c>
      <c r="O34" s="12">
        <v>16610927543</v>
      </c>
      <c r="Q34" s="12">
        <v>-6955384129</v>
      </c>
    </row>
    <row r="35" spans="1:17" x14ac:dyDescent="0.45">
      <c r="A35" s="24" t="s">
        <v>43</v>
      </c>
      <c r="C35" s="12">
        <v>11130842</v>
      </c>
      <c r="E35" s="12">
        <v>24010211274</v>
      </c>
      <c r="G35" s="12">
        <v>22461165385</v>
      </c>
      <c r="I35" s="12">
        <v>1549045889</v>
      </c>
      <c r="K35" s="12">
        <v>11130842</v>
      </c>
      <c r="M35" s="12">
        <v>24010211274</v>
      </c>
      <c r="O35" s="12">
        <v>22328390023</v>
      </c>
      <c r="Q35" s="12">
        <v>1681821251</v>
      </c>
    </row>
    <row r="36" spans="1:17" x14ac:dyDescent="0.45">
      <c r="A36" s="24" t="s">
        <v>44</v>
      </c>
      <c r="C36" s="12">
        <v>1028378</v>
      </c>
      <c r="E36" s="12">
        <v>4366068833</v>
      </c>
      <c r="G36" s="12">
        <v>4170817336</v>
      </c>
      <c r="I36" s="12">
        <v>195251497</v>
      </c>
      <c r="K36" s="12">
        <v>1028378</v>
      </c>
      <c r="M36" s="12">
        <v>4366068833</v>
      </c>
      <c r="O36" s="12">
        <v>5683760879</v>
      </c>
      <c r="Q36" s="12">
        <v>-1317692046</v>
      </c>
    </row>
    <row r="37" spans="1:17" x14ac:dyDescent="0.45">
      <c r="A37" s="24" t="s">
        <v>45</v>
      </c>
      <c r="C37" s="12">
        <v>6508548</v>
      </c>
      <c r="E37" s="12">
        <v>27852584310</v>
      </c>
      <c r="G37" s="12">
        <v>26907990278</v>
      </c>
      <c r="I37" s="12">
        <v>944594032</v>
      </c>
      <c r="K37" s="12">
        <v>6508548</v>
      </c>
      <c r="M37" s="12">
        <v>27852584310</v>
      </c>
      <c r="O37" s="12">
        <v>27334998539</v>
      </c>
      <c r="Q37" s="12">
        <v>517585771</v>
      </c>
    </row>
    <row r="38" spans="1:17" x14ac:dyDescent="0.45">
      <c r="A38" s="24" t="s">
        <v>46</v>
      </c>
      <c r="C38" s="12">
        <v>15329484</v>
      </c>
      <c r="E38" s="12">
        <v>105906001313</v>
      </c>
      <c r="G38" s="12">
        <v>111742260090</v>
      </c>
      <c r="I38" s="12">
        <v>-5836258777</v>
      </c>
      <c r="K38" s="12">
        <v>15329484</v>
      </c>
      <c r="M38" s="12">
        <v>105906001313</v>
      </c>
      <c r="O38" s="12">
        <v>122261748278</v>
      </c>
      <c r="Q38" s="12">
        <v>-16355746965</v>
      </c>
    </row>
    <row r="39" spans="1:17" x14ac:dyDescent="0.45">
      <c r="A39" s="24" t="s">
        <v>47</v>
      </c>
      <c r="C39" s="12">
        <v>4563157</v>
      </c>
      <c r="E39" s="12">
        <v>129049376841</v>
      </c>
      <c r="G39" s="12">
        <v>116348559437</v>
      </c>
      <c r="I39" s="12">
        <v>12700817404</v>
      </c>
      <c r="K39" s="12">
        <v>4563157</v>
      </c>
      <c r="M39" s="12">
        <v>129049376841</v>
      </c>
      <c r="O39" s="12">
        <v>128913296654</v>
      </c>
      <c r="Q39" s="12">
        <v>136080187</v>
      </c>
    </row>
    <row r="40" spans="1:17" x14ac:dyDescent="0.45">
      <c r="A40" s="24" t="s">
        <v>48</v>
      </c>
      <c r="C40" s="12">
        <v>1662000</v>
      </c>
      <c r="E40" s="12">
        <v>24120822060</v>
      </c>
      <c r="G40" s="12">
        <v>23724315396</v>
      </c>
      <c r="I40" s="12">
        <v>396506664</v>
      </c>
      <c r="K40" s="12">
        <v>1662000</v>
      </c>
      <c r="M40" s="12">
        <v>24120822060</v>
      </c>
      <c r="O40" s="12">
        <v>23691273174</v>
      </c>
      <c r="Q40" s="12">
        <v>429548886</v>
      </c>
    </row>
    <row r="41" spans="1:17" x14ac:dyDescent="0.45">
      <c r="A41" s="24" t="s">
        <v>49</v>
      </c>
      <c r="C41" s="12">
        <v>2476010</v>
      </c>
      <c r="E41" s="12">
        <v>21363890788</v>
      </c>
      <c r="G41" s="12">
        <v>19813285811</v>
      </c>
      <c r="I41" s="12">
        <v>1550604977</v>
      </c>
      <c r="K41" s="12">
        <v>2476010</v>
      </c>
      <c r="M41" s="12">
        <v>21363890788</v>
      </c>
      <c r="O41" s="12">
        <v>25482435395</v>
      </c>
      <c r="Q41" s="12">
        <v>-4118544607</v>
      </c>
    </row>
    <row r="42" spans="1:17" x14ac:dyDescent="0.45">
      <c r="A42" s="24" t="s">
        <v>50</v>
      </c>
      <c r="C42" s="12">
        <v>132164</v>
      </c>
      <c r="E42" s="12">
        <v>22464259962</v>
      </c>
      <c r="G42" s="12">
        <v>20334628674</v>
      </c>
      <c r="I42" s="12">
        <v>2129631288</v>
      </c>
      <c r="K42" s="12">
        <v>132164</v>
      </c>
      <c r="M42" s="12">
        <v>22464259962</v>
      </c>
      <c r="O42" s="12">
        <v>35561102994</v>
      </c>
      <c r="Q42" s="12">
        <v>-13096843032</v>
      </c>
    </row>
    <row r="43" spans="1:17" x14ac:dyDescent="0.45">
      <c r="A43" s="24" t="s">
        <v>51</v>
      </c>
      <c r="C43" s="12">
        <v>1099874</v>
      </c>
      <c r="E43" s="12">
        <v>38354007619</v>
      </c>
      <c r="G43" s="12">
        <v>37479343820</v>
      </c>
      <c r="I43" s="12">
        <v>874663799</v>
      </c>
      <c r="K43" s="12">
        <v>1099874</v>
      </c>
      <c r="M43" s="12">
        <v>38354007619</v>
      </c>
      <c r="O43" s="12">
        <v>38222808050</v>
      </c>
      <c r="Q43" s="12">
        <v>131199569</v>
      </c>
    </row>
    <row r="44" spans="1:17" x14ac:dyDescent="0.45">
      <c r="A44" s="24" t="s">
        <v>52</v>
      </c>
      <c r="C44" s="12">
        <v>465796</v>
      </c>
      <c r="E44" s="12">
        <v>28545461276</v>
      </c>
      <c r="G44" s="12">
        <v>26369246061</v>
      </c>
      <c r="I44" s="12">
        <v>2176215215</v>
      </c>
      <c r="K44" s="12">
        <v>465796</v>
      </c>
      <c r="M44" s="12">
        <v>28545461276</v>
      </c>
      <c r="O44" s="12">
        <v>32346892534</v>
      </c>
      <c r="Q44" s="12">
        <v>-3801431258</v>
      </c>
    </row>
    <row r="45" spans="1:17" ht="37.5" x14ac:dyDescent="0.45">
      <c r="A45" s="24" t="s">
        <v>53</v>
      </c>
      <c r="C45" s="12">
        <v>3622500</v>
      </c>
      <c r="E45" s="12">
        <v>7929283367</v>
      </c>
      <c r="G45" s="12">
        <v>6848999530</v>
      </c>
      <c r="I45" s="12">
        <v>1080283837</v>
      </c>
      <c r="K45" s="12">
        <v>3622500</v>
      </c>
      <c r="M45" s="12">
        <v>7929283367</v>
      </c>
      <c r="O45" s="12">
        <v>11566238953</v>
      </c>
      <c r="Q45" s="12">
        <v>-3636955586</v>
      </c>
    </row>
    <row r="46" spans="1:17" ht="37.5" x14ac:dyDescent="0.45">
      <c r="A46" s="24" t="s">
        <v>54</v>
      </c>
      <c r="C46" s="12">
        <v>4128131</v>
      </c>
      <c r="E46" s="12">
        <v>14707189936</v>
      </c>
      <c r="G46" s="12">
        <v>15856189150</v>
      </c>
      <c r="I46" s="12">
        <v>-1148999214</v>
      </c>
      <c r="K46" s="12">
        <v>4128131</v>
      </c>
      <c r="M46" s="12">
        <v>14707189936</v>
      </c>
      <c r="O46" s="12">
        <v>17152916834</v>
      </c>
      <c r="Q46" s="12">
        <v>-2445726898</v>
      </c>
    </row>
    <row r="47" spans="1:17" x14ac:dyDescent="0.45">
      <c r="A47" s="24" t="s">
        <v>55</v>
      </c>
      <c r="C47" s="12">
        <v>31751090</v>
      </c>
      <c r="E47" s="12">
        <v>90993739035</v>
      </c>
      <c r="G47" s="12">
        <v>74897031817</v>
      </c>
      <c r="I47" s="12">
        <v>16096707218</v>
      </c>
      <c r="K47" s="12">
        <v>31751090</v>
      </c>
      <c r="M47" s="12">
        <v>90993739035</v>
      </c>
      <c r="O47" s="12">
        <v>169798457469</v>
      </c>
      <c r="Q47" s="12">
        <v>-78804718434</v>
      </c>
    </row>
    <row r="48" spans="1:17" x14ac:dyDescent="0.45">
      <c r="A48" s="24" t="s">
        <v>56</v>
      </c>
      <c r="C48" s="12">
        <v>5072000</v>
      </c>
      <c r="E48" s="12">
        <v>123726302064</v>
      </c>
      <c r="G48" s="12">
        <v>114348513888</v>
      </c>
      <c r="I48" s="12">
        <v>9377788176</v>
      </c>
      <c r="K48" s="12">
        <v>5072000</v>
      </c>
      <c r="M48" s="12">
        <v>123726302064</v>
      </c>
      <c r="O48" s="12">
        <v>107945400456</v>
      </c>
      <c r="Q48" s="12">
        <v>15780901608</v>
      </c>
    </row>
    <row r="49" spans="1:17" x14ac:dyDescent="0.45">
      <c r="A49" s="24" t="s">
        <v>57</v>
      </c>
      <c r="C49" s="12">
        <v>6632373</v>
      </c>
      <c r="E49" s="12">
        <v>21459923289</v>
      </c>
      <c r="G49" s="12">
        <v>20101783751</v>
      </c>
      <c r="I49" s="12">
        <v>1358139538</v>
      </c>
      <c r="K49" s="12">
        <v>6632373</v>
      </c>
      <c r="M49" s="12">
        <v>21459923289</v>
      </c>
      <c r="O49" s="12">
        <v>30986678789</v>
      </c>
      <c r="Q49" s="12">
        <v>-9526755500</v>
      </c>
    </row>
    <row r="50" spans="1:17" x14ac:dyDescent="0.45">
      <c r="A50" s="24" t="s">
        <v>58</v>
      </c>
      <c r="C50" s="12">
        <v>5644274</v>
      </c>
      <c r="E50" s="12">
        <v>36581702514</v>
      </c>
      <c r="G50" s="12">
        <v>39667582328</v>
      </c>
      <c r="I50" s="12">
        <v>-3085879814</v>
      </c>
      <c r="K50" s="12">
        <v>5644274</v>
      </c>
      <c r="M50" s="12">
        <v>36581702514</v>
      </c>
      <c r="O50" s="12">
        <v>41520181316</v>
      </c>
      <c r="Q50" s="12">
        <v>-4938478802</v>
      </c>
    </row>
    <row r="51" spans="1:17" x14ac:dyDescent="0.45">
      <c r="A51" s="24" t="s">
        <v>211</v>
      </c>
      <c r="J51" s="13"/>
      <c r="K51" s="12">
        <v>0</v>
      </c>
      <c r="M51" s="12">
        <v>0</v>
      </c>
      <c r="O51" s="12">
        <v>-1251388415</v>
      </c>
      <c r="Q51" s="12">
        <v>1251388415</v>
      </c>
    </row>
    <row r="52" spans="1:17" x14ac:dyDescent="0.45">
      <c r="A52" s="24" t="s">
        <v>59</v>
      </c>
      <c r="C52" s="12">
        <v>2856444</v>
      </c>
      <c r="E52" s="12">
        <v>19081091623</v>
      </c>
      <c r="G52" s="12">
        <v>19876137107</v>
      </c>
      <c r="I52" s="12">
        <v>-795045484</v>
      </c>
      <c r="K52" s="12">
        <v>2856444</v>
      </c>
      <c r="M52" s="12">
        <v>19081091623</v>
      </c>
      <c r="O52" s="12">
        <v>31716635927</v>
      </c>
      <c r="Q52" s="12">
        <v>-12635544304</v>
      </c>
    </row>
    <row r="53" spans="1:17" x14ac:dyDescent="0.45">
      <c r="A53" s="24" t="s">
        <v>60</v>
      </c>
      <c r="C53" s="12">
        <v>30000480</v>
      </c>
      <c r="E53" s="12">
        <v>124566398530</v>
      </c>
      <c r="G53" s="12">
        <v>129606312668</v>
      </c>
      <c r="I53" s="12">
        <v>-5039914138</v>
      </c>
      <c r="K53" s="12">
        <v>30000480</v>
      </c>
      <c r="M53" s="12">
        <v>124566398530</v>
      </c>
      <c r="O53" s="12">
        <v>148394158268</v>
      </c>
      <c r="Q53" s="12">
        <v>-23827759738</v>
      </c>
    </row>
    <row r="54" spans="1:17" x14ac:dyDescent="0.45">
      <c r="A54" s="24" t="s">
        <v>61</v>
      </c>
      <c r="C54" s="12">
        <v>4864824</v>
      </c>
      <c r="E54" s="12">
        <v>12853764514</v>
      </c>
      <c r="G54" s="12">
        <v>12437878980</v>
      </c>
      <c r="I54" s="12">
        <v>415885534</v>
      </c>
      <c r="K54" s="12">
        <v>4864824</v>
      </c>
      <c r="M54" s="12">
        <v>12853764514</v>
      </c>
      <c r="O54" s="12">
        <v>21007055323</v>
      </c>
      <c r="Q54" s="12">
        <v>-8153290809</v>
      </c>
    </row>
    <row r="55" spans="1:17" x14ac:dyDescent="0.45">
      <c r="A55" s="24" t="s">
        <v>62</v>
      </c>
      <c r="C55" s="12">
        <v>164000</v>
      </c>
      <c r="E55" s="12">
        <v>25146482850</v>
      </c>
      <c r="G55" s="12">
        <v>21489850044</v>
      </c>
      <c r="I55" s="12">
        <v>3656632806</v>
      </c>
      <c r="K55" s="12">
        <v>164000</v>
      </c>
      <c r="M55" s="12">
        <v>25146482850</v>
      </c>
      <c r="O55" s="12">
        <v>29005265664</v>
      </c>
      <c r="Q55" s="12">
        <v>-3858782814</v>
      </c>
    </row>
    <row r="56" spans="1:17" x14ac:dyDescent="0.45">
      <c r="A56" s="24" t="s">
        <v>63</v>
      </c>
      <c r="C56" s="12">
        <v>3073204</v>
      </c>
      <c r="E56" s="12">
        <v>24989232808</v>
      </c>
      <c r="G56" s="12">
        <v>23431224406</v>
      </c>
      <c r="I56" s="12">
        <v>1558008402</v>
      </c>
      <c r="K56" s="12">
        <v>3073204</v>
      </c>
      <c r="M56" s="12">
        <v>24989232808</v>
      </c>
      <c r="O56" s="12">
        <v>27494265926</v>
      </c>
      <c r="Q56" s="12">
        <v>-2505033118</v>
      </c>
    </row>
    <row r="57" spans="1:17" x14ac:dyDescent="0.45">
      <c r="A57" s="24" t="s">
        <v>64</v>
      </c>
      <c r="C57" s="12">
        <v>16876978</v>
      </c>
      <c r="E57" s="12">
        <v>93445439094</v>
      </c>
      <c r="G57" s="12">
        <v>87573643100</v>
      </c>
      <c r="I57" s="12">
        <v>5871795994</v>
      </c>
      <c r="K57" s="12">
        <v>16876978</v>
      </c>
      <c r="M57" s="12">
        <v>93445439094</v>
      </c>
      <c r="O57" s="12">
        <v>109215405476</v>
      </c>
      <c r="Q57" s="12">
        <v>-15769966382</v>
      </c>
    </row>
    <row r="58" spans="1:17" x14ac:dyDescent="0.45">
      <c r="A58" s="24" t="s">
        <v>65</v>
      </c>
      <c r="C58" s="12">
        <v>5214517</v>
      </c>
      <c r="E58" s="12">
        <v>41208750460</v>
      </c>
      <c r="G58" s="12">
        <v>39394528741</v>
      </c>
      <c r="I58" s="12">
        <v>1814221719</v>
      </c>
      <c r="K58" s="12">
        <v>5214517</v>
      </c>
      <c r="M58" s="12">
        <v>41208750460</v>
      </c>
      <c r="O58" s="12">
        <v>34159203211</v>
      </c>
      <c r="Q58" s="12">
        <v>7049547249</v>
      </c>
    </row>
    <row r="59" spans="1:17" x14ac:dyDescent="0.45">
      <c r="A59" s="24" t="s">
        <v>66</v>
      </c>
      <c r="C59" s="12">
        <v>10720786</v>
      </c>
      <c r="E59" s="12">
        <v>57974065439</v>
      </c>
      <c r="G59" s="12">
        <v>56162375894</v>
      </c>
      <c r="I59" s="12">
        <v>1811689545</v>
      </c>
      <c r="K59" s="12">
        <v>10720786</v>
      </c>
      <c r="M59" s="12">
        <v>57974065439</v>
      </c>
      <c r="O59" s="12">
        <v>54691710263</v>
      </c>
      <c r="Q59" s="12">
        <v>3282355176</v>
      </c>
    </row>
    <row r="60" spans="1:17" x14ac:dyDescent="0.45">
      <c r="A60" s="24" t="s">
        <v>67</v>
      </c>
      <c r="C60" s="12">
        <v>59232</v>
      </c>
      <c r="E60" s="12">
        <v>237225786</v>
      </c>
      <c r="G60" s="12">
        <v>222211496</v>
      </c>
      <c r="I60" s="12">
        <v>15014290</v>
      </c>
      <c r="K60" s="12">
        <v>59232</v>
      </c>
      <c r="M60" s="12">
        <v>237225786</v>
      </c>
      <c r="O60" s="12">
        <v>268688516</v>
      </c>
      <c r="Q60" s="12">
        <v>-31462730</v>
      </c>
    </row>
    <row r="61" spans="1:17" x14ac:dyDescent="0.45">
      <c r="A61" s="24" t="s">
        <v>68</v>
      </c>
      <c r="C61" s="12">
        <v>18757689</v>
      </c>
      <c r="E61" s="12">
        <v>115605700653</v>
      </c>
      <c r="G61" s="12">
        <v>119707838418</v>
      </c>
      <c r="I61" s="12">
        <v>-4102137765</v>
      </c>
      <c r="K61" s="12">
        <v>18757689</v>
      </c>
      <c r="M61" s="12">
        <v>115605700653</v>
      </c>
      <c r="O61" s="12">
        <v>127539192333</v>
      </c>
      <c r="Q61" s="12">
        <v>-11933491680</v>
      </c>
    </row>
    <row r="62" spans="1:17" x14ac:dyDescent="0.45">
      <c r="A62" s="24" t="s">
        <v>69</v>
      </c>
      <c r="C62" s="12">
        <v>435742</v>
      </c>
      <c r="E62" s="12">
        <v>26725313976</v>
      </c>
      <c r="G62" s="12">
        <v>26582374695</v>
      </c>
      <c r="I62" s="12">
        <v>142939281</v>
      </c>
      <c r="K62" s="12">
        <v>435742</v>
      </c>
      <c r="M62" s="12">
        <v>26725313976</v>
      </c>
      <c r="O62" s="12">
        <v>26164718249</v>
      </c>
      <c r="Q62" s="12">
        <v>560595727</v>
      </c>
    </row>
    <row r="63" spans="1:17" x14ac:dyDescent="0.45">
      <c r="A63" s="24" t="s">
        <v>70</v>
      </c>
      <c r="C63" s="12">
        <v>6281555</v>
      </c>
      <c r="E63" s="12">
        <v>72182717884</v>
      </c>
      <c r="G63" s="12">
        <v>53014013507</v>
      </c>
      <c r="I63" s="12">
        <v>19168704377</v>
      </c>
      <c r="K63" s="12">
        <v>6281555</v>
      </c>
      <c r="M63" s="12">
        <v>72182717884</v>
      </c>
      <c r="O63" s="12">
        <v>76366318315</v>
      </c>
      <c r="Q63" s="12">
        <v>-4183600431</v>
      </c>
    </row>
    <row r="64" spans="1:17" x14ac:dyDescent="0.45">
      <c r="A64" s="24" t="s">
        <v>71</v>
      </c>
      <c r="C64" s="12">
        <v>145</v>
      </c>
      <c r="E64" s="12">
        <v>1966032</v>
      </c>
      <c r="G64" s="12">
        <v>1650372</v>
      </c>
      <c r="I64" s="12">
        <v>315660</v>
      </c>
      <c r="K64" s="12">
        <v>145</v>
      </c>
      <c r="M64" s="12">
        <v>1966032</v>
      </c>
      <c r="O64" s="12">
        <v>2123142</v>
      </c>
      <c r="Q64" s="12">
        <v>-157110</v>
      </c>
    </row>
    <row r="65" spans="1:17" x14ac:dyDescent="0.45">
      <c r="A65" s="24" t="s">
        <v>72</v>
      </c>
      <c r="C65" s="12">
        <v>30102294</v>
      </c>
      <c r="E65" s="12">
        <v>121188900670</v>
      </c>
      <c r="G65" s="12">
        <v>120081742812</v>
      </c>
      <c r="I65" s="12">
        <v>1107157858</v>
      </c>
      <c r="K65" s="12">
        <v>30102294</v>
      </c>
      <c r="M65" s="12">
        <v>121188900670</v>
      </c>
      <c r="O65" s="12">
        <v>169365229085</v>
      </c>
      <c r="Q65" s="12">
        <v>-48176328415</v>
      </c>
    </row>
    <row r="66" spans="1:17" x14ac:dyDescent="0.45">
      <c r="A66" s="24" t="s">
        <v>73</v>
      </c>
      <c r="C66" s="12">
        <v>5250000</v>
      </c>
      <c r="E66" s="12">
        <v>41071660875</v>
      </c>
      <c r="G66" s="12">
        <v>38931968250</v>
      </c>
      <c r="I66" s="12">
        <v>2139692625</v>
      </c>
      <c r="K66" s="12">
        <v>5250000</v>
      </c>
      <c r="M66" s="12">
        <v>41071660875</v>
      </c>
      <c r="O66" s="12">
        <v>58032639000</v>
      </c>
      <c r="Q66" s="12">
        <v>-16960978125</v>
      </c>
    </row>
    <row r="67" spans="1:17" x14ac:dyDescent="0.45">
      <c r="A67" s="24" t="s">
        <v>74</v>
      </c>
      <c r="C67" s="12">
        <v>11516363</v>
      </c>
      <c r="E67" s="12">
        <v>25769089281</v>
      </c>
      <c r="G67" s="12">
        <v>24658648739</v>
      </c>
      <c r="I67" s="12">
        <v>1110440542</v>
      </c>
      <c r="K67" s="12">
        <v>11516363</v>
      </c>
      <c r="M67" s="12">
        <v>25769089281</v>
      </c>
      <c r="O67" s="12">
        <v>36953629586</v>
      </c>
      <c r="Q67" s="12">
        <v>-11184540305</v>
      </c>
    </row>
    <row r="68" spans="1:17" x14ac:dyDescent="0.45">
      <c r="A68" s="24" t="s">
        <v>75</v>
      </c>
      <c r="C68" s="12">
        <v>6195381</v>
      </c>
      <c r="E68" s="12">
        <v>28015100579</v>
      </c>
      <c r="G68" s="12">
        <v>26032057628</v>
      </c>
      <c r="I68" s="12">
        <v>1983042951</v>
      </c>
      <c r="K68" s="12">
        <v>6195381</v>
      </c>
      <c r="M68" s="12">
        <v>28015100579</v>
      </c>
      <c r="O68" s="12">
        <v>30679581569</v>
      </c>
      <c r="Q68" s="12">
        <v>-2664480990</v>
      </c>
    </row>
    <row r="69" spans="1:17" x14ac:dyDescent="0.45">
      <c r="A69" s="24" t="s">
        <v>76</v>
      </c>
      <c r="C69" s="12">
        <v>39</v>
      </c>
      <c r="E69" s="12">
        <v>868402</v>
      </c>
      <c r="G69" s="12">
        <v>909108</v>
      </c>
      <c r="I69" s="12">
        <v>-40706</v>
      </c>
      <c r="K69" s="12">
        <v>39</v>
      </c>
      <c r="M69" s="12">
        <v>868402</v>
      </c>
      <c r="O69" s="12">
        <v>764962</v>
      </c>
      <c r="Q69" s="12">
        <v>103440</v>
      </c>
    </row>
    <row r="70" spans="1:17" x14ac:dyDescent="0.45">
      <c r="A70" s="24" t="s">
        <v>77</v>
      </c>
      <c r="C70" s="12">
        <v>5277328</v>
      </c>
      <c r="E70" s="12">
        <v>24797501176</v>
      </c>
      <c r="G70" s="12">
        <v>20411905453</v>
      </c>
      <c r="I70" s="12">
        <v>4385595723</v>
      </c>
      <c r="K70" s="12">
        <v>5277328</v>
      </c>
      <c r="M70" s="12">
        <v>24797501176</v>
      </c>
      <c r="O70" s="12">
        <v>23800774875</v>
      </c>
      <c r="Q70" s="12">
        <v>996726301</v>
      </c>
    </row>
    <row r="71" spans="1:17" x14ac:dyDescent="0.45">
      <c r="A71" s="24" t="s">
        <v>78</v>
      </c>
      <c r="C71" s="12">
        <v>447572</v>
      </c>
      <c r="E71" s="12">
        <v>22005196499</v>
      </c>
      <c r="G71" s="12">
        <v>17934279637</v>
      </c>
      <c r="I71" s="12">
        <v>4070916862</v>
      </c>
      <c r="K71" s="12">
        <v>447572</v>
      </c>
      <c r="M71" s="12">
        <v>22005196499</v>
      </c>
      <c r="O71" s="12">
        <v>25920395229</v>
      </c>
      <c r="Q71" s="12">
        <v>-3915198730</v>
      </c>
    </row>
    <row r="72" spans="1:17" x14ac:dyDescent="0.45">
      <c r="A72" s="24" t="s">
        <v>79</v>
      </c>
      <c r="C72" s="12">
        <v>630116</v>
      </c>
      <c r="E72" s="12">
        <v>25148627413</v>
      </c>
      <c r="G72" s="12">
        <v>25230055099</v>
      </c>
      <c r="I72" s="12">
        <v>-81427686</v>
      </c>
      <c r="K72" s="12">
        <v>630116</v>
      </c>
      <c r="M72" s="12">
        <v>25148627413</v>
      </c>
      <c r="O72" s="12">
        <v>24728961651</v>
      </c>
      <c r="Q72" s="12">
        <v>419665762</v>
      </c>
    </row>
    <row r="73" spans="1:17" x14ac:dyDescent="0.45">
      <c r="A73" s="24" t="s">
        <v>80</v>
      </c>
      <c r="C73" s="12">
        <v>1897609</v>
      </c>
      <c r="E73" s="12">
        <v>21013585043</v>
      </c>
      <c r="G73" s="12">
        <v>20202468205</v>
      </c>
      <c r="I73" s="12">
        <v>811116838</v>
      </c>
      <c r="K73" s="12">
        <v>1897609</v>
      </c>
      <c r="M73" s="12">
        <v>21013585043</v>
      </c>
      <c r="O73" s="12">
        <v>31633556658</v>
      </c>
      <c r="Q73" s="12">
        <v>-10619971615</v>
      </c>
    </row>
    <row r="74" spans="1:17" x14ac:dyDescent="0.45">
      <c r="A74" s="24" t="s">
        <v>81</v>
      </c>
      <c r="C74" s="12">
        <v>799609</v>
      </c>
      <c r="E74" s="12">
        <v>147969522932</v>
      </c>
      <c r="G74" s="12">
        <v>141292771790</v>
      </c>
      <c r="I74" s="12">
        <v>6676751142</v>
      </c>
      <c r="K74" s="12">
        <v>799609</v>
      </c>
      <c r="M74" s="12">
        <v>147969522932</v>
      </c>
      <c r="O74" s="12">
        <v>120292799745</v>
      </c>
      <c r="Q74" s="12">
        <v>27676723187</v>
      </c>
    </row>
    <row r="75" spans="1:17" x14ac:dyDescent="0.45">
      <c r="A75" s="24" t="s">
        <v>82</v>
      </c>
      <c r="C75" s="12">
        <v>524472</v>
      </c>
      <c r="E75" s="12">
        <v>101470621347</v>
      </c>
      <c r="G75" s="12">
        <v>101110888887</v>
      </c>
      <c r="I75" s="12">
        <v>359732460</v>
      </c>
      <c r="K75" s="12">
        <v>524472</v>
      </c>
      <c r="M75" s="12">
        <v>101470621347</v>
      </c>
      <c r="O75" s="12">
        <v>83416222656</v>
      </c>
      <c r="Q75" s="12">
        <v>18054398691</v>
      </c>
    </row>
    <row r="76" spans="1:17" x14ac:dyDescent="0.45">
      <c r="A76" s="24" t="s">
        <v>83</v>
      </c>
      <c r="C76" s="12">
        <v>914746</v>
      </c>
      <c r="E76" s="12">
        <v>12439268615</v>
      </c>
      <c r="G76" s="12">
        <v>13403130072</v>
      </c>
      <c r="I76" s="12">
        <v>-963861457</v>
      </c>
      <c r="K76" s="12">
        <v>914746</v>
      </c>
      <c r="M76" s="12">
        <v>12439268615</v>
      </c>
      <c r="O76" s="12">
        <v>14457921855</v>
      </c>
      <c r="Q76" s="12">
        <v>-2018653240</v>
      </c>
    </row>
    <row r="77" spans="1:17" x14ac:dyDescent="0.45">
      <c r="A77" s="24" t="s">
        <v>84</v>
      </c>
      <c r="C77" s="12">
        <v>9469137</v>
      </c>
      <c r="E77" s="12">
        <v>44230726688</v>
      </c>
      <c r="G77" s="12">
        <v>36060420077</v>
      </c>
      <c r="I77" s="12">
        <v>8170306611</v>
      </c>
      <c r="K77" s="12">
        <v>9469137</v>
      </c>
      <c r="M77" s="12">
        <v>44230726688</v>
      </c>
      <c r="O77" s="12">
        <v>75396493035</v>
      </c>
      <c r="Q77" s="12">
        <v>-31165766347</v>
      </c>
    </row>
    <row r="78" spans="1:17" x14ac:dyDescent="0.45">
      <c r="A78" s="24" t="s">
        <v>85</v>
      </c>
      <c r="C78" s="12">
        <v>1931522</v>
      </c>
      <c r="E78" s="12">
        <v>61227818943</v>
      </c>
      <c r="G78" s="12">
        <v>57867566063</v>
      </c>
      <c r="I78" s="12">
        <v>3360252880</v>
      </c>
      <c r="K78" s="12">
        <v>1931522</v>
      </c>
      <c r="M78" s="12">
        <v>61227818943</v>
      </c>
      <c r="O78" s="12">
        <v>51371979177</v>
      </c>
      <c r="Q78" s="12">
        <v>9855839766</v>
      </c>
    </row>
    <row r="79" spans="1:17" ht="37.5" x14ac:dyDescent="0.45">
      <c r="A79" s="24" t="s">
        <v>86</v>
      </c>
      <c r="C79" s="12">
        <v>8502170</v>
      </c>
      <c r="E79" s="12">
        <v>13015436416</v>
      </c>
      <c r="G79" s="12">
        <v>12212536118</v>
      </c>
      <c r="I79" s="12">
        <v>802900298</v>
      </c>
      <c r="K79" s="12">
        <v>8502170</v>
      </c>
      <c r="M79" s="12">
        <v>13015436416</v>
      </c>
      <c r="O79" s="12">
        <v>16438327162</v>
      </c>
      <c r="Q79" s="12">
        <v>-3422890746</v>
      </c>
    </row>
    <row r="80" spans="1:17" ht="56.25" x14ac:dyDescent="0.45">
      <c r="A80" s="24" t="s">
        <v>87</v>
      </c>
      <c r="C80" s="12">
        <v>0</v>
      </c>
      <c r="E80" s="12">
        <v>571</v>
      </c>
      <c r="G80" s="12">
        <v>571</v>
      </c>
      <c r="I80" s="12">
        <v>0</v>
      </c>
      <c r="K80" s="12">
        <v>0</v>
      </c>
      <c r="M80" s="12">
        <v>571</v>
      </c>
      <c r="O80" s="12">
        <v>571</v>
      </c>
      <c r="Q80" s="12">
        <v>0</v>
      </c>
    </row>
    <row r="81" spans="1:17" x14ac:dyDescent="0.45">
      <c r="A81" s="24" t="s">
        <v>88</v>
      </c>
      <c r="C81" s="12">
        <v>4335717</v>
      </c>
      <c r="E81" s="12">
        <v>22282283732</v>
      </c>
      <c r="G81" s="12">
        <v>22372792041</v>
      </c>
      <c r="I81" s="12">
        <v>-90508309</v>
      </c>
      <c r="K81" s="12">
        <v>4335717</v>
      </c>
      <c r="M81" s="12">
        <v>22282283732</v>
      </c>
      <c r="O81" s="12">
        <v>31482357448</v>
      </c>
      <c r="Q81" s="12">
        <v>-9200073716</v>
      </c>
    </row>
    <row r="82" spans="1:17" x14ac:dyDescent="0.45">
      <c r="A82" s="15" t="s">
        <v>89</v>
      </c>
      <c r="C82" s="15">
        <f>SUM(C9:$C$81)</f>
        <v>509263255</v>
      </c>
      <c r="E82" s="15">
        <f>SUM(E9:$E$81)</f>
        <v>2831083185315</v>
      </c>
      <c r="G82" s="15">
        <f>SUM(G9:$G$81)</f>
        <v>2675004121581</v>
      </c>
      <c r="I82" s="15">
        <f>SUM(I9:$I$81)</f>
        <v>156079063734</v>
      </c>
      <c r="K82" s="15">
        <f>SUM(K9:$K$81)</f>
        <v>509263255</v>
      </c>
      <c r="M82" s="15">
        <f>SUM(M9:$M$81)</f>
        <v>2831083185315</v>
      </c>
      <c r="O82" s="15">
        <f>SUM(O9:$O$81)</f>
        <v>3207060794772</v>
      </c>
      <c r="Q82" s="15">
        <f>SUM(Q9:$Q$81)</f>
        <v>-375977609457</v>
      </c>
    </row>
    <row r="83" spans="1:17" x14ac:dyDescent="0.45">
      <c r="C83" s="17"/>
      <c r="E83" s="17"/>
      <c r="G83" s="17"/>
      <c r="I83" s="17"/>
      <c r="K83" s="17"/>
      <c r="M83" s="17"/>
      <c r="O83" s="17"/>
      <c r="Q83" s="17"/>
    </row>
    <row r="85" spans="1:17" x14ac:dyDescent="0.45">
      <c r="A85" s="31" t="s">
        <v>208</v>
      </c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3"/>
    </row>
  </sheetData>
  <mergeCells count="7">
    <mergeCell ref="A85:Q85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81"/>
  <sheetViews>
    <sheetView rightToLeft="1" topLeftCell="A70" workbookViewId="0">
      <selection activeCell="K80" sqref="K80"/>
    </sheetView>
  </sheetViews>
  <sheetFormatPr defaultRowHeight="18.75" x14ac:dyDescent="0.45"/>
  <cols>
    <col min="1" max="1" width="21.28515625" style="19" customWidth="1"/>
    <col min="2" max="2" width="1.42578125" style="19" customWidth="1"/>
    <col min="3" max="3" width="17" style="19" customWidth="1"/>
    <col min="4" max="4" width="1.42578125" style="19" customWidth="1"/>
    <col min="5" max="5" width="17" style="19" customWidth="1"/>
    <col min="6" max="6" width="1.42578125" style="19" customWidth="1"/>
    <col min="7" max="7" width="17" style="19" customWidth="1"/>
    <col min="8" max="8" width="1.42578125" style="19" customWidth="1"/>
    <col min="9" max="9" width="17" style="19" customWidth="1"/>
    <col min="10" max="10" width="1.42578125" style="19" customWidth="1"/>
    <col min="11" max="11" width="10.7109375" style="19" customWidth="1"/>
    <col min="12" max="12" width="1.42578125" style="19" customWidth="1"/>
    <col min="13" max="13" width="17" style="19" customWidth="1"/>
    <col min="14" max="14" width="1.42578125" style="19" customWidth="1"/>
    <col min="15" max="15" width="17" style="19" customWidth="1"/>
    <col min="16" max="16" width="1.42578125" style="19" customWidth="1"/>
    <col min="17" max="17" width="17" style="19" customWidth="1"/>
    <col min="18" max="18" width="1.42578125" style="19" customWidth="1"/>
    <col min="19" max="19" width="17" style="19" customWidth="1"/>
    <col min="20" max="20" width="1.42578125" style="19" customWidth="1"/>
    <col min="21" max="21" width="10.7109375" style="19" customWidth="1"/>
    <col min="22" max="16384" width="9.140625" style="19"/>
  </cols>
  <sheetData>
    <row r="1" spans="1:21" ht="20.100000000000001" customHeight="1" x14ac:dyDescent="0.45">
      <c r="A1" s="4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20.100000000000001" customHeight="1" x14ac:dyDescent="0.45">
      <c r="A2" s="4" t="s">
        <v>140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20.100000000000001" customHeight="1" x14ac:dyDescent="0.45">
      <c r="A3" s="4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5" spans="1:21" ht="21" x14ac:dyDescent="0.45">
      <c r="A5" s="5" t="s">
        <v>212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7" spans="1:21" ht="21" x14ac:dyDescent="0.45">
      <c r="C7" s="6" t="s">
        <v>156</v>
      </c>
      <c r="D7" s="20"/>
      <c r="E7" s="20"/>
      <c r="F7" s="20"/>
      <c r="G7" s="20"/>
      <c r="H7" s="20"/>
      <c r="I7" s="20"/>
      <c r="J7" s="20"/>
      <c r="K7" s="20"/>
      <c r="M7" s="6" t="s">
        <v>7</v>
      </c>
      <c r="N7" s="20"/>
      <c r="O7" s="20"/>
      <c r="P7" s="20"/>
      <c r="Q7" s="20"/>
      <c r="R7" s="20"/>
      <c r="S7" s="20"/>
      <c r="T7" s="20"/>
      <c r="U7" s="20"/>
    </row>
    <row r="8" spans="1:21" ht="42" x14ac:dyDescent="0.45">
      <c r="A8" s="25" t="s">
        <v>213</v>
      </c>
      <c r="C8" s="26" t="s">
        <v>154</v>
      </c>
      <c r="E8" s="26" t="s">
        <v>214</v>
      </c>
      <c r="G8" s="26" t="s">
        <v>215</v>
      </c>
      <c r="I8" s="26" t="s">
        <v>216</v>
      </c>
      <c r="K8" s="26" t="s">
        <v>217</v>
      </c>
      <c r="M8" s="26" t="s">
        <v>154</v>
      </c>
      <c r="O8" s="26" t="s">
        <v>214</v>
      </c>
      <c r="Q8" s="26" t="s">
        <v>215</v>
      </c>
      <c r="S8" s="26" t="s">
        <v>216</v>
      </c>
      <c r="U8" s="26" t="s">
        <v>217</v>
      </c>
    </row>
    <row r="9" spans="1:21" x14ac:dyDescent="0.45">
      <c r="A9" s="24" t="s">
        <v>17</v>
      </c>
      <c r="C9" s="12">
        <v>0</v>
      </c>
      <c r="E9" s="12">
        <v>-6901530</v>
      </c>
      <c r="G9" s="12">
        <v>0</v>
      </c>
      <c r="I9" s="12">
        <v>-6901530</v>
      </c>
      <c r="K9" s="14">
        <v>-4.4269976967805929E-5</v>
      </c>
      <c r="M9" s="12">
        <v>0</v>
      </c>
      <c r="O9" s="12">
        <v>49001</v>
      </c>
      <c r="Q9" s="12">
        <v>0</v>
      </c>
      <c r="S9" s="12">
        <v>49001</v>
      </c>
      <c r="U9" s="14">
        <v>-3.2640467202619059E-7</v>
      </c>
    </row>
    <row r="10" spans="1:21" x14ac:dyDescent="0.45">
      <c r="A10" s="24" t="s">
        <v>18</v>
      </c>
      <c r="C10" s="12">
        <v>0</v>
      </c>
      <c r="E10" s="12">
        <v>-452810103</v>
      </c>
      <c r="G10" s="12">
        <v>0</v>
      </c>
      <c r="I10" s="12">
        <v>-452810103</v>
      </c>
      <c r="K10" s="14">
        <v>-2.9045578053851582E-3</v>
      </c>
      <c r="M10" s="12">
        <v>3657967780</v>
      </c>
      <c r="O10" s="12">
        <v>-1584838866</v>
      </c>
      <c r="Q10" s="12">
        <v>0</v>
      </c>
      <c r="S10" s="12">
        <v>2073128914</v>
      </c>
      <c r="U10" s="14">
        <v>-1.3809492933658145E-2</v>
      </c>
    </row>
    <row r="11" spans="1:21" x14ac:dyDescent="0.45">
      <c r="A11" s="24" t="s">
        <v>20</v>
      </c>
      <c r="C11" s="12">
        <v>0</v>
      </c>
      <c r="E11" s="12">
        <v>6156946890</v>
      </c>
      <c r="G11" s="12">
        <v>0</v>
      </c>
      <c r="I11" s="12">
        <v>6156946890</v>
      </c>
      <c r="K11" s="14">
        <v>3.9493836440949233E-2</v>
      </c>
      <c r="M11" s="12">
        <v>762600000</v>
      </c>
      <c r="O11" s="12">
        <v>5204746395</v>
      </c>
      <c r="Q11" s="12">
        <v>-22179850</v>
      </c>
      <c r="S11" s="12">
        <v>5945166545</v>
      </c>
      <c r="U11" s="14">
        <v>-3.96018476411054E-2</v>
      </c>
    </row>
    <row r="12" spans="1:21" x14ac:dyDescent="0.45">
      <c r="A12" s="24" t="s">
        <v>21</v>
      </c>
      <c r="C12" s="12">
        <v>0</v>
      </c>
      <c r="E12" s="12">
        <v>2737201487</v>
      </c>
      <c r="G12" s="12">
        <v>0</v>
      </c>
      <c r="I12" s="12">
        <v>2737201487</v>
      </c>
      <c r="K12" s="14">
        <v>1.7557823668916044E-2</v>
      </c>
      <c r="M12" s="12">
        <v>2597722000</v>
      </c>
      <c r="O12" s="12">
        <v>-120382563</v>
      </c>
      <c r="Q12" s="12">
        <v>0</v>
      </c>
      <c r="S12" s="12">
        <v>2477339437</v>
      </c>
      <c r="U12" s="14">
        <v>-1.6502013559550471E-2</v>
      </c>
    </row>
    <row r="13" spans="1:21" x14ac:dyDescent="0.45">
      <c r="A13" s="24" t="s">
        <v>22</v>
      </c>
      <c r="C13" s="12">
        <v>0</v>
      </c>
      <c r="E13" s="12">
        <v>253586291</v>
      </c>
      <c r="G13" s="12">
        <v>0</v>
      </c>
      <c r="I13" s="12">
        <v>253586291</v>
      </c>
      <c r="K13" s="14">
        <v>1.6266334076532787E-3</v>
      </c>
      <c r="M13" s="12">
        <v>212586800</v>
      </c>
      <c r="O13" s="12">
        <v>-866419825</v>
      </c>
      <c r="Q13" s="12">
        <v>0</v>
      </c>
      <c r="S13" s="12">
        <v>-653833025</v>
      </c>
      <c r="U13" s="14">
        <v>4.3553020159796145E-3</v>
      </c>
    </row>
    <row r="14" spans="1:21" x14ac:dyDescent="0.45">
      <c r="A14" s="24" t="s">
        <v>23</v>
      </c>
      <c r="C14" s="12">
        <v>0</v>
      </c>
      <c r="E14" s="12">
        <v>1215925438</v>
      </c>
      <c r="G14" s="12">
        <v>0</v>
      </c>
      <c r="I14" s="12">
        <v>1215925438</v>
      </c>
      <c r="K14" s="14">
        <v>7.7995735923526146E-3</v>
      </c>
      <c r="M14" s="12">
        <v>203189950</v>
      </c>
      <c r="O14" s="12">
        <v>-367605365</v>
      </c>
      <c r="Q14" s="12">
        <v>0</v>
      </c>
      <c r="S14" s="12">
        <v>-164415415</v>
      </c>
      <c r="U14" s="14">
        <v>1.0952013144451139E-3</v>
      </c>
    </row>
    <row r="15" spans="1:21" x14ac:dyDescent="0.45">
      <c r="A15" s="24" t="s">
        <v>24</v>
      </c>
      <c r="C15" s="12">
        <v>0</v>
      </c>
      <c r="E15" s="12">
        <v>1306181700</v>
      </c>
      <c r="G15" s="12">
        <v>0</v>
      </c>
      <c r="I15" s="12">
        <v>1306181700</v>
      </c>
      <c r="K15" s="14">
        <v>8.3785238598933272E-3</v>
      </c>
      <c r="M15" s="12">
        <v>0</v>
      </c>
      <c r="O15" s="12">
        <v>-3858902100</v>
      </c>
      <c r="Q15" s="12">
        <v>0</v>
      </c>
      <c r="S15" s="12">
        <v>-3858902100</v>
      </c>
      <c r="U15" s="14">
        <v>2.570485651990119E-2</v>
      </c>
    </row>
    <row r="16" spans="1:21" x14ac:dyDescent="0.45">
      <c r="A16" s="24" t="s">
        <v>25</v>
      </c>
      <c r="C16" s="12">
        <v>0</v>
      </c>
      <c r="E16" s="12">
        <v>1899869057</v>
      </c>
      <c r="G16" s="12">
        <v>0</v>
      </c>
      <c r="I16" s="12">
        <v>1899869057</v>
      </c>
      <c r="K16" s="14">
        <v>1.2186741113236799E-2</v>
      </c>
      <c r="M16" s="12">
        <v>724953460</v>
      </c>
      <c r="O16" s="12">
        <v>-9650024552</v>
      </c>
      <c r="Q16" s="12">
        <v>0</v>
      </c>
      <c r="S16" s="12">
        <v>-8925071092</v>
      </c>
      <c r="U16" s="14">
        <v>5.9451539817446483E-2</v>
      </c>
    </row>
    <row r="17" spans="1:21" x14ac:dyDescent="0.45">
      <c r="A17" s="24" t="s">
        <v>26</v>
      </c>
      <c r="C17" s="12">
        <v>0</v>
      </c>
      <c r="E17" s="12">
        <v>5361905700</v>
      </c>
      <c r="G17" s="12">
        <v>0</v>
      </c>
      <c r="I17" s="12">
        <v>5361905700</v>
      </c>
      <c r="K17" s="14">
        <v>3.4394031735361194E-2</v>
      </c>
      <c r="M17" s="12">
        <v>294500000</v>
      </c>
      <c r="O17" s="12">
        <v>-18710431465</v>
      </c>
      <c r="Q17" s="12">
        <v>0</v>
      </c>
      <c r="S17" s="12">
        <v>-18415931465</v>
      </c>
      <c r="U17" s="14">
        <v>0.1226719060813071</v>
      </c>
    </row>
    <row r="18" spans="1:21" x14ac:dyDescent="0.45">
      <c r="A18" s="24" t="s">
        <v>27</v>
      </c>
      <c r="C18" s="12">
        <v>0</v>
      </c>
      <c r="E18" s="12">
        <v>7668623855</v>
      </c>
      <c r="G18" s="12">
        <v>0</v>
      </c>
      <c r="I18" s="12">
        <v>7668623855</v>
      </c>
      <c r="K18" s="14">
        <v>4.9190513036329209E-2</v>
      </c>
      <c r="M18" s="12">
        <v>10018864200</v>
      </c>
      <c r="O18" s="12">
        <v>16631948182</v>
      </c>
      <c r="Q18" s="12">
        <v>-340263305</v>
      </c>
      <c r="S18" s="12">
        <v>26310549077</v>
      </c>
      <c r="U18" s="14">
        <v>-0.17525940577349805</v>
      </c>
    </row>
    <row r="19" spans="1:21" x14ac:dyDescent="0.45">
      <c r="A19" s="24" t="s">
        <v>28</v>
      </c>
      <c r="C19" s="12">
        <v>0</v>
      </c>
      <c r="E19" s="12">
        <v>5241409663</v>
      </c>
      <c r="G19" s="12">
        <v>0</v>
      </c>
      <c r="I19" s="12">
        <v>5241409663</v>
      </c>
      <c r="K19" s="14">
        <v>3.3621107936913329E-2</v>
      </c>
      <c r="M19" s="12">
        <v>2844527520</v>
      </c>
      <c r="O19" s="12">
        <v>-9724193332</v>
      </c>
      <c r="Q19" s="12">
        <v>-5453603823</v>
      </c>
      <c r="S19" s="12">
        <v>-12333269635</v>
      </c>
      <c r="U19" s="14">
        <v>8.2154177062156913E-2</v>
      </c>
    </row>
    <row r="20" spans="1:21" x14ac:dyDescent="0.45">
      <c r="A20" s="24" t="s">
        <v>29</v>
      </c>
      <c r="C20" s="12">
        <v>0</v>
      </c>
      <c r="E20" s="12">
        <v>4676339137</v>
      </c>
      <c r="G20" s="12">
        <v>0</v>
      </c>
      <c r="I20" s="12">
        <v>4676339137</v>
      </c>
      <c r="K20" s="14">
        <v>2.9996453813667327E-2</v>
      </c>
      <c r="M20" s="12">
        <v>2110353600</v>
      </c>
      <c r="O20" s="12">
        <v>-2277154811</v>
      </c>
      <c r="Q20" s="12">
        <v>0</v>
      </c>
      <c r="S20" s="12">
        <v>-166801211</v>
      </c>
      <c r="U20" s="14">
        <v>1.1110935403364506E-3</v>
      </c>
    </row>
    <row r="21" spans="1:21" x14ac:dyDescent="0.45">
      <c r="A21" s="24" t="s">
        <v>218</v>
      </c>
      <c r="C21" s="12">
        <v>0</v>
      </c>
      <c r="E21" s="12">
        <v>664050189</v>
      </c>
      <c r="G21" s="12">
        <v>0</v>
      </c>
      <c r="I21" s="12">
        <v>664050189</v>
      </c>
      <c r="K21" s="14">
        <v>4.2595607890565101E-3</v>
      </c>
      <c r="M21" s="12">
        <v>2287648000</v>
      </c>
      <c r="O21" s="12">
        <v>-4070315953</v>
      </c>
      <c r="Q21" s="12">
        <v>0</v>
      </c>
      <c r="S21" s="12">
        <v>-1782667953</v>
      </c>
      <c r="U21" s="14">
        <v>1.1874679058194029E-2</v>
      </c>
    </row>
    <row r="22" spans="1:21" ht="37.5" x14ac:dyDescent="0.45">
      <c r="A22" s="24" t="s">
        <v>30</v>
      </c>
      <c r="C22" s="12">
        <v>0</v>
      </c>
      <c r="E22" s="12">
        <v>-1618482468</v>
      </c>
      <c r="G22" s="12">
        <v>0</v>
      </c>
      <c r="I22" s="12">
        <v>-1618482468</v>
      </c>
      <c r="K22" s="14">
        <v>-1.0381782239758098E-2</v>
      </c>
      <c r="M22" s="12">
        <v>0</v>
      </c>
      <c r="O22" s="12">
        <v>-1610651091</v>
      </c>
      <c r="Q22" s="12">
        <v>0</v>
      </c>
      <c r="S22" s="12">
        <v>-1610651091</v>
      </c>
      <c r="U22" s="14">
        <v>1.072884310741579E-2</v>
      </c>
    </row>
    <row r="23" spans="1:21" ht="37.5" x14ac:dyDescent="0.45">
      <c r="A23" s="24" t="s">
        <v>32</v>
      </c>
      <c r="C23" s="12">
        <v>0</v>
      </c>
      <c r="E23" s="12">
        <v>1906324119</v>
      </c>
      <c r="G23" s="12">
        <v>0</v>
      </c>
      <c r="I23" s="12">
        <v>1906324119</v>
      </c>
      <c r="K23" s="14">
        <v>1.2228147213922555E-2</v>
      </c>
      <c r="M23" s="12">
        <v>0</v>
      </c>
      <c r="O23" s="12">
        <v>-22258580795</v>
      </c>
      <c r="Q23" s="12">
        <v>0</v>
      </c>
      <c r="S23" s="12">
        <v>-22258580795</v>
      </c>
      <c r="U23" s="14">
        <v>0.14826849991143937</v>
      </c>
    </row>
    <row r="24" spans="1:21" x14ac:dyDescent="0.45">
      <c r="A24" s="24" t="s">
        <v>33</v>
      </c>
      <c r="C24" s="12">
        <v>0</v>
      </c>
      <c r="E24" s="12">
        <v>146605752</v>
      </c>
      <c r="G24" s="12">
        <v>0</v>
      </c>
      <c r="I24" s="12">
        <v>146605752</v>
      </c>
      <c r="K24" s="14">
        <v>9.4040499199277096E-4</v>
      </c>
      <c r="M24" s="12">
        <v>0</v>
      </c>
      <c r="O24" s="12">
        <v>146605752</v>
      </c>
      <c r="Q24" s="12">
        <v>0</v>
      </c>
      <c r="S24" s="12">
        <v>146605752</v>
      </c>
      <c r="U24" s="14">
        <v>-9.765678740987539E-4</v>
      </c>
    </row>
    <row r="25" spans="1:21" ht="37.5" x14ac:dyDescent="0.45">
      <c r="A25" s="24" t="s">
        <v>219</v>
      </c>
      <c r="C25" s="12">
        <v>0</v>
      </c>
      <c r="E25" s="12">
        <v>4846590180</v>
      </c>
      <c r="G25" s="12">
        <v>0</v>
      </c>
      <c r="I25" s="12">
        <v>4846590180</v>
      </c>
      <c r="K25" s="14">
        <v>3.10885319111841E-2</v>
      </c>
      <c r="M25" s="12">
        <v>20400000</v>
      </c>
      <c r="O25" s="12">
        <v>-4562689500</v>
      </c>
      <c r="Q25" s="12">
        <v>0</v>
      </c>
      <c r="S25" s="12">
        <v>-4542289500</v>
      </c>
      <c r="U25" s="14">
        <v>3.0257025662649935E-2</v>
      </c>
    </row>
    <row r="26" spans="1:21" x14ac:dyDescent="0.45">
      <c r="A26" s="24" t="s">
        <v>220</v>
      </c>
      <c r="C26" s="12">
        <v>0</v>
      </c>
      <c r="E26" s="12">
        <v>-28829757</v>
      </c>
      <c r="G26" s="12">
        <v>0</v>
      </c>
      <c r="I26" s="12">
        <v>-28829757</v>
      </c>
      <c r="K26" s="14">
        <v>-1.8492894740404546E-4</v>
      </c>
      <c r="M26" s="12">
        <v>15360488</v>
      </c>
      <c r="O26" s="12">
        <v>-255196731</v>
      </c>
      <c r="Q26" s="12">
        <v>0</v>
      </c>
      <c r="S26" s="12">
        <v>-239836243</v>
      </c>
      <c r="U26" s="14">
        <v>1.5975933192467248E-3</v>
      </c>
    </row>
    <row r="27" spans="1:21" x14ac:dyDescent="0.45">
      <c r="A27" s="24" t="s">
        <v>35</v>
      </c>
      <c r="C27" s="12">
        <v>0</v>
      </c>
      <c r="E27" s="12">
        <v>1506168109</v>
      </c>
      <c r="G27" s="12">
        <v>0</v>
      </c>
      <c r="I27" s="12">
        <v>1506168109</v>
      </c>
      <c r="K27" s="14">
        <v>9.6613399485438473E-3</v>
      </c>
      <c r="M27" s="12">
        <v>2708964350</v>
      </c>
      <c r="O27" s="12">
        <v>-7239105443</v>
      </c>
      <c r="Q27" s="12">
        <v>0</v>
      </c>
      <c r="S27" s="12">
        <v>-4530141093</v>
      </c>
      <c r="U27" s="14">
        <v>3.0176102889594776E-2</v>
      </c>
    </row>
    <row r="28" spans="1:21" x14ac:dyDescent="0.45">
      <c r="A28" s="24" t="s">
        <v>36</v>
      </c>
      <c r="C28" s="12">
        <v>0</v>
      </c>
      <c r="E28" s="12">
        <v>-1035866453</v>
      </c>
      <c r="G28" s="12">
        <v>0</v>
      </c>
      <c r="I28" s="12">
        <v>-1035866453</v>
      </c>
      <c r="K28" s="14">
        <v>-6.6445822905982915E-3</v>
      </c>
      <c r="M28" s="12">
        <v>2645943400</v>
      </c>
      <c r="O28" s="12">
        <v>-11709794684</v>
      </c>
      <c r="Q28" s="12">
        <v>0</v>
      </c>
      <c r="S28" s="12">
        <v>-9063851284</v>
      </c>
      <c r="U28" s="14">
        <v>6.0375980197305903E-2</v>
      </c>
    </row>
    <row r="29" spans="1:21" x14ac:dyDescent="0.45">
      <c r="A29" s="24" t="s">
        <v>37</v>
      </c>
      <c r="C29" s="12">
        <v>0</v>
      </c>
      <c r="E29" s="12">
        <v>2729839384</v>
      </c>
      <c r="G29" s="12">
        <v>0</v>
      </c>
      <c r="I29" s="12">
        <v>2729839384</v>
      </c>
      <c r="K29" s="14">
        <v>1.7510599338913187E-2</v>
      </c>
      <c r="M29" s="12">
        <v>4929039500</v>
      </c>
      <c r="O29" s="12">
        <v>-3359050922</v>
      </c>
      <c r="Q29" s="12">
        <v>0</v>
      </c>
      <c r="S29" s="12">
        <v>1569988578</v>
      </c>
      <c r="U29" s="14">
        <v>-1.0457982630700503E-2</v>
      </c>
    </row>
    <row r="30" spans="1:21" x14ac:dyDescent="0.45">
      <c r="A30" s="24" t="s">
        <v>39</v>
      </c>
      <c r="C30" s="12">
        <v>0</v>
      </c>
      <c r="E30" s="12">
        <v>7577047495</v>
      </c>
      <c r="G30" s="12">
        <v>0</v>
      </c>
      <c r="I30" s="12">
        <v>7577047495</v>
      </c>
      <c r="K30" s="14">
        <v>4.8603094978594837E-2</v>
      </c>
      <c r="M30" s="12">
        <v>1856045580</v>
      </c>
      <c r="O30" s="12">
        <v>-10066904710</v>
      </c>
      <c r="Q30" s="12">
        <v>0</v>
      </c>
      <c r="S30" s="12">
        <v>-8210859130</v>
      </c>
      <c r="U30" s="14">
        <v>5.4694042598740902E-2</v>
      </c>
    </row>
    <row r="31" spans="1:21" x14ac:dyDescent="0.45">
      <c r="A31" s="24" t="s">
        <v>40</v>
      </c>
      <c r="C31" s="12">
        <v>0</v>
      </c>
      <c r="E31" s="12">
        <v>639869985</v>
      </c>
      <c r="G31" s="12">
        <v>0</v>
      </c>
      <c r="I31" s="12">
        <v>639869985</v>
      </c>
      <c r="K31" s="14">
        <v>4.1044564753526143E-3</v>
      </c>
      <c r="M31" s="12">
        <v>1570000000</v>
      </c>
      <c r="O31" s="12">
        <v>-3040162758</v>
      </c>
      <c r="Q31" s="12">
        <v>0</v>
      </c>
      <c r="S31" s="12">
        <v>-1470162758</v>
      </c>
      <c r="U31" s="14">
        <v>9.7930244862372163E-3</v>
      </c>
    </row>
    <row r="32" spans="1:21" x14ac:dyDescent="0.45">
      <c r="A32" s="24" t="s">
        <v>41</v>
      </c>
      <c r="C32" s="12">
        <v>0</v>
      </c>
      <c r="E32" s="12">
        <v>3511084005</v>
      </c>
      <c r="G32" s="12">
        <v>0</v>
      </c>
      <c r="I32" s="12">
        <v>3511084005</v>
      </c>
      <c r="K32" s="14">
        <v>2.2521905727191188E-2</v>
      </c>
      <c r="M32" s="12">
        <v>0</v>
      </c>
      <c r="O32" s="12">
        <v>-3226785705</v>
      </c>
      <c r="Q32" s="12">
        <v>0</v>
      </c>
      <c r="S32" s="12">
        <v>-3226785705</v>
      </c>
      <c r="U32" s="14">
        <v>2.1494212969925621E-2</v>
      </c>
    </row>
    <row r="33" spans="1:21" x14ac:dyDescent="0.45">
      <c r="A33" s="24" t="s">
        <v>42</v>
      </c>
      <c r="C33" s="12">
        <v>0</v>
      </c>
      <c r="E33" s="12">
        <v>457095027</v>
      </c>
      <c r="G33" s="12">
        <v>0</v>
      </c>
      <c r="I33" s="12">
        <v>457095027</v>
      </c>
      <c r="K33" s="14">
        <v>2.9320435204061462E-3</v>
      </c>
      <c r="M33" s="12">
        <v>1398455170</v>
      </c>
      <c r="O33" s="12">
        <v>-6955384129</v>
      </c>
      <c r="Q33" s="12">
        <v>0</v>
      </c>
      <c r="S33" s="12">
        <v>-5556928959</v>
      </c>
      <c r="U33" s="14">
        <v>3.7015725685909183E-2</v>
      </c>
    </row>
    <row r="34" spans="1:21" x14ac:dyDescent="0.45">
      <c r="A34" s="24" t="s">
        <v>43</v>
      </c>
      <c r="C34" s="12">
        <v>0</v>
      </c>
      <c r="E34" s="12">
        <v>1549045889</v>
      </c>
      <c r="G34" s="12">
        <v>0</v>
      </c>
      <c r="I34" s="12">
        <v>1549045889</v>
      </c>
      <c r="K34" s="14">
        <v>9.9363801690501175E-3</v>
      </c>
      <c r="M34" s="12">
        <v>0</v>
      </c>
      <c r="O34" s="12">
        <v>1681821251</v>
      </c>
      <c r="Q34" s="12">
        <v>0</v>
      </c>
      <c r="S34" s="12">
        <v>1681821251</v>
      </c>
      <c r="U34" s="14">
        <v>-1.120292063099391E-2</v>
      </c>
    </row>
    <row r="35" spans="1:21" x14ac:dyDescent="0.45">
      <c r="A35" s="24" t="s">
        <v>44</v>
      </c>
      <c r="C35" s="12">
        <v>0</v>
      </c>
      <c r="E35" s="12">
        <v>195251497</v>
      </c>
      <c r="G35" s="12">
        <v>0</v>
      </c>
      <c r="I35" s="12">
        <v>195251497</v>
      </c>
      <c r="K35" s="14">
        <v>1.2524439182499574E-3</v>
      </c>
      <c r="M35" s="12">
        <v>411351200</v>
      </c>
      <c r="O35" s="12">
        <v>-1317692046</v>
      </c>
      <c r="Q35" s="12">
        <v>0</v>
      </c>
      <c r="S35" s="12">
        <v>-906340846</v>
      </c>
      <c r="U35" s="14">
        <v>6.0373030465208904E-3</v>
      </c>
    </row>
    <row r="36" spans="1:21" x14ac:dyDescent="0.45">
      <c r="A36" s="24" t="s">
        <v>45</v>
      </c>
      <c r="C36" s="12">
        <v>0</v>
      </c>
      <c r="E36" s="12">
        <v>944594032</v>
      </c>
      <c r="G36" s="12">
        <v>0</v>
      </c>
      <c r="I36" s="12">
        <v>944594032</v>
      </c>
      <c r="K36" s="14">
        <v>6.0591138545463014E-3</v>
      </c>
      <c r="M36" s="12">
        <v>0</v>
      </c>
      <c r="O36" s="12">
        <v>517585771</v>
      </c>
      <c r="Q36" s="12">
        <v>0</v>
      </c>
      <c r="S36" s="12">
        <v>517585771</v>
      </c>
      <c r="U36" s="14">
        <v>-3.4477340019321645E-3</v>
      </c>
    </row>
    <row r="37" spans="1:21" x14ac:dyDescent="0.45">
      <c r="A37" s="24" t="s">
        <v>46</v>
      </c>
      <c r="C37" s="12">
        <v>0</v>
      </c>
      <c r="E37" s="12">
        <v>-5836258777</v>
      </c>
      <c r="G37" s="12">
        <v>0</v>
      </c>
      <c r="I37" s="12">
        <v>-5836258777</v>
      </c>
      <c r="K37" s="14">
        <v>-3.7436777299518401E-2</v>
      </c>
      <c r="M37" s="12">
        <v>15329484000</v>
      </c>
      <c r="O37" s="12">
        <v>-16355746965</v>
      </c>
      <c r="Q37" s="12">
        <v>0</v>
      </c>
      <c r="S37" s="12">
        <v>-1026262965</v>
      </c>
      <c r="U37" s="14">
        <v>6.8361263342268715E-3</v>
      </c>
    </row>
    <row r="38" spans="1:21" x14ac:dyDescent="0.45">
      <c r="A38" s="24" t="s">
        <v>47</v>
      </c>
      <c r="C38" s="12">
        <v>0</v>
      </c>
      <c r="E38" s="12">
        <v>12700817404</v>
      </c>
      <c r="G38" s="12">
        <v>0</v>
      </c>
      <c r="I38" s="12">
        <v>12700817404</v>
      </c>
      <c r="K38" s="14">
        <v>8.1469600791040347E-2</v>
      </c>
      <c r="M38" s="12">
        <v>18572048990</v>
      </c>
      <c r="O38" s="12">
        <v>136080187</v>
      </c>
      <c r="Q38" s="12">
        <v>0</v>
      </c>
      <c r="S38" s="12">
        <v>18708129177</v>
      </c>
      <c r="U38" s="14">
        <v>-0.12461828877456159</v>
      </c>
    </row>
    <row r="39" spans="1:21" x14ac:dyDescent="0.45">
      <c r="A39" s="24" t="s">
        <v>48</v>
      </c>
      <c r="C39" s="12">
        <v>0</v>
      </c>
      <c r="E39" s="12">
        <v>396506664</v>
      </c>
      <c r="G39" s="12">
        <v>0</v>
      </c>
      <c r="I39" s="12">
        <v>396506664</v>
      </c>
      <c r="K39" s="14">
        <v>2.5433984758251524E-3</v>
      </c>
      <c r="M39" s="12">
        <v>3656400000</v>
      </c>
      <c r="O39" s="12">
        <v>429548886</v>
      </c>
      <c r="Q39" s="12">
        <v>0</v>
      </c>
      <c r="S39" s="12">
        <v>4085948886</v>
      </c>
      <c r="U39" s="14">
        <v>-2.7217256914157037E-2</v>
      </c>
    </row>
    <row r="40" spans="1:21" x14ac:dyDescent="0.45">
      <c r="A40" s="24" t="s">
        <v>49</v>
      </c>
      <c r="C40" s="12">
        <v>0</v>
      </c>
      <c r="E40" s="12">
        <v>1550604977</v>
      </c>
      <c r="G40" s="12">
        <v>0</v>
      </c>
      <c r="I40" s="12">
        <v>1550604977</v>
      </c>
      <c r="K40" s="14">
        <v>9.9463809645042832E-3</v>
      </c>
      <c r="M40" s="12">
        <v>0</v>
      </c>
      <c r="O40" s="12">
        <v>-4118544607</v>
      </c>
      <c r="Q40" s="12">
        <v>0</v>
      </c>
      <c r="S40" s="12">
        <v>-4118544607</v>
      </c>
      <c r="U40" s="14">
        <v>2.7434383005919698E-2</v>
      </c>
    </row>
    <row r="41" spans="1:21" x14ac:dyDescent="0.45">
      <c r="A41" s="24" t="s">
        <v>50</v>
      </c>
      <c r="C41" s="12">
        <v>0</v>
      </c>
      <c r="E41" s="12">
        <v>2129631288</v>
      </c>
      <c r="G41" s="12">
        <v>0</v>
      </c>
      <c r="I41" s="12">
        <v>2129631288</v>
      </c>
      <c r="K41" s="14">
        <v>1.3660554698694186E-2</v>
      </c>
      <c r="M41" s="12">
        <v>1427371200</v>
      </c>
      <c r="O41" s="12">
        <v>-13096843032</v>
      </c>
      <c r="Q41" s="12">
        <v>0</v>
      </c>
      <c r="S41" s="12">
        <v>-11669471832</v>
      </c>
      <c r="U41" s="14">
        <v>7.7732497827449024E-2</v>
      </c>
    </row>
    <row r="42" spans="1:21" x14ac:dyDescent="0.45">
      <c r="A42" s="24" t="s">
        <v>51</v>
      </c>
      <c r="C42" s="12">
        <v>0</v>
      </c>
      <c r="E42" s="12">
        <v>874663799</v>
      </c>
      <c r="G42" s="12">
        <v>0</v>
      </c>
      <c r="I42" s="12">
        <v>874663799</v>
      </c>
      <c r="K42" s="14">
        <v>5.6105452321881721E-3</v>
      </c>
      <c r="M42" s="12">
        <v>6984199900</v>
      </c>
      <c r="O42" s="12">
        <v>131199569</v>
      </c>
      <c r="Q42" s="12">
        <v>0</v>
      </c>
      <c r="S42" s="12">
        <v>7115399469</v>
      </c>
      <c r="U42" s="14">
        <v>-4.7396984347549555E-2</v>
      </c>
    </row>
    <row r="43" spans="1:21" x14ac:dyDescent="0.45">
      <c r="A43" s="24" t="s">
        <v>52</v>
      </c>
      <c r="C43" s="12">
        <v>0</v>
      </c>
      <c r="E43" s="12">
        <v>2176215215</v>
      </c>
      <c r="G43" s="12">
        <v>0</v>
      </c>
      <c r="I43" s="12">
        <v>2176215215</v>
      </c>
      <c r="K43" s="14">
        <v>1.3959368059696739E-2</v>
      </c>
      <c r="M43" s="12">
        <v>3493470000</v>
      </c>
      <c r="O43" s="12">
        <v>-3801431258</v>
      </c>
      <c r="Q43" s="12">
        <v>0</v>
      </c>
      <c r="S43" s="12">
        <v>-307961258</v>
      </c>
      <c r="U43" s="14">
        <v>2.0513865719936956E-3</v>
      </c>
    </row>
    <row r="44" spans="1:21" ht="37.5" x14ac:dyDescent="0.45">
      <c r="A44" s="24" t="s">
        <v>53</v>
      </c>
      <c r="C44" s="12">
        <v>0</v>
      </c>
      <c r="E44" s="12">
        <v>1080283837</v>
      </c>
      <c r="G44" s="12">
        <v>0</v>
      </c>
      <c r="I44" s="12">
        <v>1080283837</v>
      </c>
      <c r="K44" s="14">
        <v>6.9294983261223263E-3</v>
      </c>
      <c r="M44" s="12">
        <v>543375000</v>
      </c>
      <c r="O44" s="12">
        <v>-3636955586</v>
      </c>
      <c r="Q44" s="12">
        <v>0</v>
      </c>
      <c r="S44" s="12">
        <v>-3093580586</v>
      </c>
      <c r="U44" s="14">
        <v>2.0606909176545795E-2</v>
      </c>
    </row>
    <row r="45" spans="1:21" ht="37.5" x14ac:dyDescent="0.45">
      <c r="A45" s="24" t="s">
        <v>54</v>
      </c>
      <c r="C45" s="12">
        <v>0</v>
      </c>
      <c r="E45" s="12">
        <v>-1148999214</v>
      </c>
      <c r="G45" s="12">
        <v>0</v>
      </c>
      <c r="I45" s="12">
        <v>-1148999214</v>
      </c>
      <c r="K45" s="14">
        <v>-7.3702742348156301E-3</v>
      </c>
      <c r="M45" s="12">
        <v>317866087</v>
      </c>
      <c r="O45" s="12">
        <v>-2445726898</v>
      </c>
      <c r="Q45" s="12">
        <v>0</v>
      </c>
      <c r="S45" s="12">
        <v>-2127860811</v>
      </c>
      <c r="U45" s="14">
        <v>1.4174072164483154E-2</v>
      </c>
    </row>
    <row r="46" spans="1:21" ht="37.5" x14ac:dyDescent="0.45">
      <c r="A46" s="24" t="s">
        <v>221</v>
      </c>
      <c r="C46" s="12">
        <v>0</v>
      </c>
      <c r="E46" s="12">
        <v>16096707218</v>
      </c>
      <c r="G46" s="12">
        <v>0</v>
      </c>
      <c r="I46" s="12">
        <v>16096707218</v>
      </c>
      <c r="K46" s="14">
        <v>0.1032525914975919</v>
      </c>
      <c r="M46" s="12">
        <v>2295848070</v>
      </c>
      <c r="O46" s="12">
        <v>-78804718434</v>
      </c>
      <c r="Q46" s="12">
        <v>0</v>
      </c>
      <c r="S46" s="12">
        <v>-76508870364</v>
      </c>
      <c r="U46" s="14">
        <v>0.5096396550734833</v>
      </c>
    </row>
    <row r="47" spans="1:21" x14ac:dyDescent="0.45">
      <c r="A47" s="24" t="s">
        <v>56</v>
      </c>
      <c r="C47" s="12">
        <v>0</v>
      </c>
      <c r="E47" s="12">
        <v>9377788176</v>
      </c>
      <c r="G47" s="12">
        <v>0</v>
      </c>
      <c r="I47" s="12">
        <v>9377788176</v>
      </c>
      <c r="K47" s="14">
        <v>6.0153975504052402E-2</v>
      </c>
      <c r="M47" s="12">
        <v>18107040000</v>
      </c>
      <c r="O47" s="12">
        <v>15780901608</v>
      </c>
      <c r="Q47" s="12">
        <v>0</v>
      </c>
      <c r="S47" s="12">
        <v>33887941608</v>
      </c>
      <c r="U47" s="14">
        <v>-0.22573381086512395</v>
      </c>
    </row>
    <row r="48" spans="1:21" x14ac:dyDescent="0.45">
      <c r="A48" s="24" t="s">
        <v>57</v>
      </c>
      <c r="C48" s="12">
        <v>0</v>
      </c>
      <c r="E48" s="12">
        <v>1358139538</v>
      </c>
      <c r="G48" s="12">
        <v>0</v>
      </c>
      <c r="I48" s="12">
        <v>1358139538</v>
      </c>
      <c r="K48" s="14">
        <v>8.7118082608242785E-3</v>
      </c>
      <c r="M48" s="12">
        <v>1989711900</v>
      </c>
      <c r="O48" s="12">
        <v>-9526755500</v>
      </c>
      <c r="Q48" s="12">
        <v>0</v>
      </c>
      <c r="S48" s="12">
        <v>-7537043600</v>
      </c>
      <c r="U48" s="14">
        <v>5.0205633442278706E-2</v>
      </c>
    </row>
    <row r="49" spans="1:21" x14ac:dyDescent="0.45">
      <c r="A49" s="24" t="s">
        <v>58</v>
      </c>
      <c r="C49" s="12">
        <v>0</v>
      </c>
      <c r="E49" s="12">
        <v>-3085879814</v>
      </c>
      <c r="G49" s="12">
        <v>0</v>
      </c>
      <c r="I49" s="12">
        <v>-3085879814</v>
      </c>
      <c r="K49" s="14">
        <v>-1.9794426495457856E-2</v>
      </c>
      <c r="M49" s="12">
        <v>6531898680</v>
      </c>
      <c r="O49" s="12">
        <v>-3687090387</v>
      </c>
      <c r="Q49" s="12">
        <v>0</v>
      </c>
      <c r="S49" s="12">
        <v>2844808293</v>
      </c>
      <c r="U49" s="14">
        <v>-1.8949791184956474E-2</v>
      </c>
    </row>
    <row r="50" spans="1:21" x14ac:dyDescent="0.45">
      <c r="A50" s="24" t="s">
        <v>59</v>
      </c>
      <c r="C50" s="12">
        <v>0</v>
      </c>
      <c r="E50" s="12">
        <v>-795045484</v>
      </c>
      <c r="G50" s="12">
        <v>0</v>
      </c>
      <c r="I50" s="12">
        <v>-795045484</v>
      </c>
      <c r="K50" s="14">
        <v>-5.0998322495212104E-3</v>
      </c>
      <c r="M50" s="12">
        <v>4656003720</v>
      </c>
      <c r="O50" s="12">
        <v>-12635544304</v>
      </c>
      <c r="Q50" s="12">
        <v>0</v>
      </c>
      <c r="S50" s="12">
        <v>-7979540584</v>
      </c>
      <c r="U50" s="14">
        <v>5.3153187225570858E-2</v>
      </c>
    </row>
    <row r="51" spans="1:21" x14ac:dyDescent="0.45">
      <c r="A51" s="24" t="s">
        <v>60</v>
      </c>
      <c r="C51" s="12">
        <v>0</v>
      </c>
      <c r="E51" s="12">
        <v>-5039914138</v>
      </c>
      <c r="G51" s="12">
        <v>0</v>
      </c>
      <c r="I51" s="12">
        <v>-5039914138</v>
      </c>
      <c r="K51" s="14">
        <v>-3.2328611599019272E-2</v>
      </c>
      <c r="M51" s="12">
        <v>12000192000</v>
      </c>
      <c r="O51" s="12">
        <v>-23827759738</v>
      </c>
      <c r="Q51" s="12">
        <v>-383899728</v>
      </c>
      <c r="S51" s="12">
        <v>-12211467466</v>
      </c>
      <c r="U51" s="14">
        <v>8.1342830415669615E-2</v>
      </c>
    </row>
    <row r="52" spans="1:21" x14ac:dyDescent="0.45">
      <c r="A52" s="24" t="s">
        <v>61</v>
      </c>
      <c r="C52" s="12">
        <v>0</v>
      </c>
      <c r="E52" s="12">
        <v>415885534</v>
      </c>
      <c r="G52" s="12">
        <v>0</v>
      </c>
      <c r="I52" s="12">
        <v>415885534</v>
      </c>
      <c r="K52" s="14">
        <v>2.6677045541240378E-3</v>
      </c>
      <c r="M52" s="12">
        <v>1216206000</v>
      </c>
      <c r="O52" s="12">
        <v>-8153290809</v>
      </c>
      <c r="Q52" s="12">
        <v>0</v>
      </c>
      <c r="S52" s="12">
        <v>-6937084809</v>
      </c>
      <c r="U52" s="14">
        <v>4.6209197606161385E-2</v>
      </c>
    </row>
    <row r="53" spans="1:21" x14ac:dyDescent="0.45">
      <c r="A53" s="24" t="s">
        <v>62</v>
      </c>
      <c r="C53" s="12">
        <v>0</v>
      </c>
      <c r="E53" s="12">
        <v>3656632806</v>
      </c>
      <c r="G53" s="12">
        <v>0</v>
      </c>
      <c r="I53" s="12">
        <v>3656632806</v>
      </c>
      <c r="K53" s="14">
        <v>2.3455530889722073E-2</v>
      </c>
      <c r="M53" s="12">
        <v>1804000000</v>
      </c>
      <c r="O53" s="12">
        <v>-3858782814</v>
      </c>
      <c r="Q53" s="12">
        <v>0</v>
      </c>
      <c r="S53" s="12">
        <v>-2054782814</v>
      </c>
      <c r="U53" s="14">
        <v>1.3687286187806841E-2</v>
      </c>
    </row>
    <row r="54" spans="1:21" x14ac:dyDescent="0.45">
      <c r="A54" s="24" t="s">
        <v>63</v>
      </c>
      <c r="C54" s="12">
        <v>0</v>
      </c>
      <c r="E54" s="12">
        <v>1558008402</v>
      </c>
      <c r="G54" s="12">
        <v>0</v>
      </c>
      <c r="I54" s="12">
        <v>1558008402</v>
      </c>
      <c r="K54" s="14">
        <v>9.9938703551514119E-3</v>
      </c>
      <c r="M54" s="12">
        <v>448687784</v>
      </c>
      <c r="O54" s="12">
        <v>-2505033118</v>
      </c>
      <c r="Q54" s="12">
        <v>0</v>
      </c>
      <c r="S54" s="12">
        <v>-2056345334</v>
      </c>
      <c r="U54" s="14">
        <v>1.3697694420866052E-2</v>
      </c>
    </row>
    <row r="55" spans="1:21" x14ac:dyDescent="0.45">
      <c r="A55" s="24" t="s">
        <v>64</v>
      </c>
      <c r="C55" s="12">
        <v>0</v>
      </c>
      <c r="E55" s="12">
        <v>5871795994</v>
      </c>
      <c r="G55" s="12">
        <v>0</v>
      </c>
      <c r="I55" s="12">
        <v>5871795994</v>
      </c>
      <c r="K55" s="14">
        <v>3.7664731358703817E-2</v>
      </c>
      <c r="M55" s="12">
        <v>0</v>
      </c>
      <c r="O55" s="12">
        <v>-15769966382</v>
      </c>
      <c r="Q55" s="12">
        <v>0</v>
      </c>
      <c r="S55" s="12">
        <v>-15769966382</v>
      </c>
      <c r="U55" s="14">
        <v>0.10504664608438118</v>
      </c>
    </row>
    <row r="56" spans="1:21" x14ac:dyDescent="0.45">
      <c r="A56" s="24" t="s">
        <v>65</v>
      </c>
      <c r="C56" s="12">
        <v>0</v>
      </c>
      <c r="E56" s="12">
        <v>1814221719</v>
      </c>
      <c r="G56" s="12">
        <v>0</v>
      </c>
      <c r="I56" s="12">
        <v>1814221719</v>
      </c>
      <c r="K56" s="14">
        <v>1.163735486401179E-2</v>
      </c>
      <c r="M56" s="12">
        <v>5005936320</v>
      </c>
      <c r="O56" s="12">
        <v>7049547249</v>
      </c>
      <c r="Q56" s="12">
        <v>0</v>
      </c>
      <c r="S56" s="12">
        <v>12055483569</v>
      </c>
      <c r="U56" s="14">
        <v>-8.0303792993134324E-2</v>
      </c>
    </row>
    <row r="57" spans="1:21" x14ac:dyDescent="0.45">
      <c r="A57" s="24" t="s">
        <v>66</v>
      </c>
      <c r="C57" s="12">
        <v>0</v>
      </c>
      <c r="E57" s="12">
        <v>1811689545</v>
      </c>
      <c r="G57" s="12">
        <v>0</v>
      </c>
      <c r="I57" s="12">
        <v>1811689545</v>
      </c>
      <c r="K57" s="14">
        <v>1.1621112192508734E-2</v>
      </c>
      <c r="M57" s="12">
        <v>0</v>
      </c>
      <c r="O57" s="12">
        <v>3282355176</v>
      </c>
      <c r="Q57" s="12">
        <v>0</v>
      </c>
      <c r="S57" s="12">
        <v>3282355176</v>
      </c>
      <c r="U57" s="14">
        <v>-2.1864371435190082E-2</v>
      </c>
    </row>
    <row r="58" spans="1:21" x14ac:dyDescent="0.45">
      <c r="A58" s="24" t="s">
        <v>67</v>
      </c>
      <c r="C58" s="12">
        <v>0</v>
      </c>
      <c r="E58" s="12">
        <v>15014290</v>
      </c>
      <c r="G58" s="12">
        <v>0</v>
      </c>
      <c r="I58" s="12">
        <v>15014290</v>
      </c>
      <c r="K58" s="14">
        <v>9.6309408564181987E-5</v>
      </c>
      <c r="M58" s="12">
        <v>41462400</v>
      </c>
      <c r="O58" s="12">
        <v>-31462730</v>
      </c>
      <c r="Q58" s="12">
        <v>0</v>
      </c>
      <c r="S58" s="12">
        <v>9999670</v>
      </c>
      <c r="U58" s="14">
        <v>-6.6609640756722053E-5</v>
      </c>
    </row>
    <row r="59" spans="1:21" x14ac:dyDescent="0.45">
      <c r="A59" s="24" t="s">
        <v>68</v>
      </c>
      <c r="C59" s="12">
        <v>0</v>
      </c>
      <c r="E59" s="12">
        <v>-4102137765</v>
      </c>
      <c r="G59" s="12">
        <v>0</v>
      </c>
      <c r="I59" s="12">
        <v>-4102137765</v>
      </c>
      <c r="K59" s="14">
        <v>-2.6313229729540682E-2</v>
      </c>
      <c r="M59" s="12">
        <v>6940344930</v>
      </c>
      <c r="O59" s="12">
        <v>-11933491680</v>
      </c>
      <c r="Q59" s="12">
        <v>0</v>
      </c>
      <c r="S59" s="12">
        <v>-4993146750</v>
      </c>
      <c r="U59" s="14">
        <v>3.3260268715177031E-2</v>
      </c>
    </row>
    <row r="60" spans="1:21" x14ac:dyDescent="0.45">
      <c r="A60" s="24" t="s">
        <v>69</v>
      </c>
      <c r="C60" s="12">
        <v>0</v>
      </c>
      <c r="E60" s="12">
        <v>142939281</v>
      </c>
      <c r="G60" s="12">
        <v>0</v>
      </c>
      <c r="I60" s="12">
        <v>142939281</v>
      </c>
      <c r="K60" s="14">
        <v>9.1688635384686295E-4</v>
      </c>
      <c r="M60" s="12">
        <v>2614452000</v>
      </c>
      <c r="O60" s="12">
        <v>560595727</v>
      </c>
      <c r="Q60" s="12">
        <v>0</v>
      </c>
      <c r="S60" s="12">
        <v>3175047727</v>
      </c>
      <c r="U60" s="14">
        <v>-2.114957678412557E-2</v>
      </c>
    </row>
    <row r="61" spans="1:21" x14ac:dyDescent="0.45">
      <c r="A61" s="24" t="s">
        <v>70</v>
      </c>
      <c r="C61" s="12">
        <v>0</v>
      </c>
      <c r="E61" s="12">
        <v>19168704377</v>
      </c>
      <c r="G61" s="12">
        <v>-2012677800</v>
      </c>
      <c r="I61" s="12">
        <v>17156026577</v>
      </c>
      <c r="K61" s="14">
        <v>0.1100476128369878</v>
      </c>
      <c r="M61" s="12">
        <v>3740777500</v>
      </c>
      <c r="O61" s="12">
        <v>-4183600431</v>
      </c>
      <c r="Q61" s="12">
        <v>-2012677800</v>
      </c>
      <c r="S61" s="12">
        <v>-2455500731</v>
      </c>
      <c r="U61" s="14">
        <v>1.6356541922861297E-2</v>
      </c>
    </row>
    <row r="62" spans="1:21" x14ac:dyDescent="0.45">
      <c r="A62" s="24" t="s">
        <v>71</v>
      </c>
      <c r="C62" s="12">
        <v>0</v>
      </c>
      <c r="E62" s="12">
        <v>315660</v>
      </c>
      <c r="G62" s="12">
        <v>0</v>
      </c>
      <c r="I62" s="12">
        <v>315660</v>
      </c>
      <c r="K62" s="14">
        <v>2.0248062284243667E-6</v>
      </c>
      <c r="M62" s="12">
        <v>195750</v>
      </c>
      <c r="O62" s="12">
        <v>-157110</v>
      </c>
      <c r="Q62" s="12">
        <v>0</v>
      </c>
      <c r="S62" s="12">
        <v>38640</v>
      </c>
      <c r="U62" s="14">
        <v>-2.5738814569278189E-7</v>
      </c>
    </row>
    <row r="63" spans="1:21" x14ac:dyDescent="0.45">
      <c r="A63" s="24" t="s">
        <v>72</v>
      </c>
      <c r="C63" s="12">
        <v>0</v>
      </c>
      <c r="E63" s="12">
        <v>1107157858</v>
      </c>
      <c r="G63" s="12">
        <v>0</v>
      </c>
      <c r="I63" s="12">
        <v>1107157858</v>
      </c>
      <c r="K63" s="14">
        <v>7.1018821729942998E-3</v>
      </c>
      <c r="M63" s="12">
        <v>18362399340</v>
      </c>
      <c r="O63" s="12">
        <v>-48176328415</v>
      </c>
      <c r="Q63" s="12">
        <v>-895236480</v>
      </c>
      <c r="S63" s="12">
        <v>-30709165555</v>
      </c>
      <c r="U63" s="14">
        <v>0.20455939901589285</v>
      </c>
    </row>
    <row r="64" spans="1:21" x14ac:dyDescent="0.45">
      <c r="A64" s="24" t="s">
        <v>73</v>
      </c>
      <c r="C64" s="12">
        <v>0</v>
      </c>
      <c r="E64" s="12">
        <v>2139692625</v>
      </c>
      <c r="G64" s="12">
        <v>0</v>
      </c>
      <c r="I64" s="12">
        <v>2139692625</v>
      </c>
      <c r="K64" s="14">
        <v>1.3725093309300142E-2</v>
      </c>
      <c r="M64" s="12">
        <v>7875000000</v>
      </c>
      <c r="O64" s="12">
        <v>-16960978125</v>
      </c>
      <c r="Q64" s="12">
        <v>0</v>
      </c>
      <c r="S64" s="12">
        <v>-9085978125</v>
      </c>
      <c r="U64" s="14">
        <v>6.0523371154216597E-2</v>
      </c>
    </row>
    <row r="65" spans="1:21" x14ac:dyDescent="0.45">
      <c r="A65" s="24" t="s">
        <v>74</v>
      </c>
      <c r="C65" s="12">
        <v>0</v>
      </c>
      <c r="E65" s="12">
        <v>1110440542</v>
      </c>
      <c r="G65" s="12">
        <v>0</v>
      </c>
      <c r="I65" s="12">
        <v>1110440542</v>
      </c>
      <c r="K65" s="14">
        <v>7.1229390031569721E-3</v>
      </c>
      <c r="M65" s="12">
        <v>2994254380</v>
      </c>
      <c r="O65" s="12">
        <v>-11184540305</v>
      </c>
      <c r="Q65" s="12">
        <v>-2278340975</v>
      </c>
      <c r="S65" s="12">
        <v>-10468626900</v>
      </c>
      <c r="U65" s="14">
        <v>6.9733448906329598E-2</v>
      </c>
    </row>
    <row r="66" spans="1:21" x14ac:dyDescent="0.45">
      <c r="A66" s="24" t="s">
        <v>75</v>
      </c>
      <c r="C66" s="12">
        <v>0</v>
      </c>
      <c r="E66" s="12">
        <v>1983042951</v>
      </c>
      <c r="G66" s="12">
        <v>0</v>
      </c>
      <c r="I66" s="12">
        <v>1983042951</v>
      </c>
      <c r="K66" s="14">
        <v>1.2720261415503505E-2</v>
      </c>
      <c r="M66" s="12">
        <v>3717228600</v>
      </c>
      <c r="O66" s="12">
        <v>-2664480990</v>
      </c>
      <c r="Q66" s="12">
        <v>0</v>
      </c>
      <c r="S66" s="12">
        <v>1052747610</v>
      </c>
      <c r="U66" s="14">
        <v>-7.0125454249587976E-3</v>
      </c>
    </row>
    <row r="67" spans="1:21" x14ac:dyDescent="0.45">
      <c r="A67" s="24" t="s">
        <v>76</v>
      </c>
      <c r="C67" s="12">
        <v>0</v>
      </c>
      <c r="E67" s="12">
        <v>-40706</v>
      </c>
      <c r="G67" s="12">
        <v>0</v>
      </c>
      <c r="I67" s="12">
        <v>-40706</v>
      </c>
      <c r="K67" s="14">
        <v>-2.6110930220567151E-7</v>
      </c>
      <c r="M67" s="12">
        <v>39000</v>
      </c>
      <c r="O67" s="12">
        <v>103440</v>
      </c>
      <c r="Q67" s="12">
        <v>0</v>
      </c>
      <c r="S67" s="12">
        <v>142440</v>
      </c>
      <c r="U67" s="14">
        <v>-9.4881903396686993E-7</v>
      </c>
    </row>
    <row r="68" spans="1:21" x14ac:dyDescent="0.45">
      <c r="A68" s="24" t="s">
        <v>77</v>
      </c>
      <c r="C68" s="12">
        <v>0</v>
      </c>
      <c r="E68" s="12">
        <v>4385595723</v>
      </c>
      <c r="G68" s="12">
        <v>0</v>
      </c>
      <c r="I68" s="12">
        <v>4385595723</v>
      </c>
      <c r="K68" s="14">
        <v>2.8131475433319598E-2</v>
      </c>
      <c r="M68" s="12">
        <v>1055465600</v>
      </c>
      <c r="O68" s="12">
        <v>996726301</v>
      </c>
      <c r="Q68" s="12">
        <v>0</v>
      </c>
      <c r="S68" s="12">
        <v>2052191901</v>
      </c>
      <c r="U68" s="14">
        <v>-1.3670027639858567E-2</v>
      </c>
    </row>
    <row r="69" spans="1:21" x14ac:dyDescent="0.45">
      <c r="A69" s="24" t="s">
        <v>78</v>
      </c>
      <c r="C69" s="12">
        <v>0</v>
      </c>
      <c r="E69" s="12">
        <v>4070916862</v>
      </c>
      <c r="G69" s="12">
        <v>0</v>
      </c>
      <c r="I69" s="12">
        <v>4070916862</v>
      </c>
      <c r="K69" s="14">
        <v>2.6112962737044221E-2</v>
      </c>
      <c r="M69" s="12">
        <v>2484024600</v>
      </c>
      <c r="O69" s="12">
        <v>-3915198730</v>
      </c>
      <c r="Q69" s="12">
        <v>0</v>
      </c>
      <c r="S69" s="12">
        <v>-1431174130</v>
      </c>
      <c r="U69" s="14">
        <v>9.5333140653255793E-3</v>
      </c>
    </row>
    <row r="70" spans="1:21" x14ac:dyDescent="0.45">
      <c r="A70" s="24" t="s">
        <v>79</v>
      </c>
      <c r="C70" s="12">
        <v>0</v>
      </c>
      <c r="E70" s="12">
        <v>-81427686</v>
      </c>
      <c r="G70" s="12">
        <v>0</v>
      </c>
      <c r="I70" s="12">
        <v>-81427686</v>
      </c>
      <c r="K70" s="14">
        <v>-5.2231922251467914E-4</v>
      </c>
      <c r="M70" s="12">
        <v>0</v>
      </c>
      <c r="O70" s="12">
        <v>419665762</v>
      </c>
      <c r="Q70" s="12">
        <v>0</v>
      </c>
      <c r="S70" s="12">
        <v>419665762</v>
      </c>
      <c r="U70" s="14">
        <v>-2.7954708150084973E-3</v>
      </c>
    </row>
    <row r="71" spans="1:21" x14ac:dyDescent="0.45">
      <c r="A71" s="24" t="s">
        <v>222</v>
      </c>
      <c r="C71" s="12">
        <v>1829492000</v>
      </c>
      <c r="E71" s="12">
        <v>-963861457</v>
      </c>
      <c r="G71" s="12">
        <v>0</v>
      </c>
      <c r="I71" s="12">
        <v>865630543</v>
      </c>
      <c r="K71" s="14">
        <v>5.5526012639573168E-3</v>
      </c>
      <c r="M71" s="12">
        <v>1829492000</v>
      </c>
      <c r="O71" s="12">
        <v>-2018653240</v>
      </c>
      <c r="Q71" s="12">
        <v>0</v>
      </c>
      <c r="S71" s="12">
        <v>-189161240</v>
      </c>
      <c r="U71" s="14">
        <v>1.2600378053971863E-3</v>
      </c>
    </row>
    <row r="72" spans="1:21" x14ac:dyDescent="0.45">
      <c r="A72" s="24" t="s">
        <v>80</v>
      </c>
      <c r="C72" s="12">
        <v>0</v>
      </c>
      <c r="E72" s="12">
        <v>811116838</v>
      </c>
      <c r="G72" s="12">
        <v>0</v>
      </c>
      <c r="I72" s="12">
        <v>811116838</v>
      </c>
      <c r="K72" s="14">
        <v>5.2029222123876262E-3</v>
      </c>
      <c r="M72" s="12">
        <v>3605457100</v>
      </c>
      <c r="O72" s="12">
        <v>-10619971615</v>
      </c>
      <c r="Q72" s="12">
        <v>0</v>
      </c>
      <c r="S72" s="12">
        <v>-7014514515</v>
      </c>
      <c r="U72" s="14">
        <v>4.6724971116743098E-2</v>
      </c>
    </row>
    <row r="73" spans="1:21" x14ac:dyDescent="0.45">
      <c r="A73" s="24" t="s">
        <v>81</v>
      </c>
      <c r="C73" s="12">
        <v>0</v>
      </c>
      <c r="E73" s="12">
        <v>6676751142</v>
      </c>
      <c r="G73" s="12">
        <v>0</v>
      </c>
      <c r="I73" s="12">
        <v>6676751142</v>
      </c>
      <c r="K73" s="14">
        <v>4.2828129309893888E-2</v>
      </c>
      <c r="M73" s="12">
        <v>15992180000</v>
      </c>
      <c r="O73" s="12">
        <v>27676723187</v>
      </c>
      <c r="Q73" s="12">
        <v>0</v>
      </c>
      <c r="S73" s="12">
        <v>43668903187</v>
      </c>
      <c r="U73" s="14">
        <v>-0.29088659461023664</v>
      </c>
    </row>
    <row r="74" spans="1:21" x14ac:dyDescent="0.45">
      <c r="A74" s="24" t="s">
        <v>223</v>
      </c>
      <c r="C74" s="12">
        <v>0</v>
      </c>
      <c r="E74" s="12">
        <v>359732460</v>
      </c>
      <c r="G74" s="12">
        <v>0</v>
      </c>
      <c r="I74" s="12">
        <v>359732460</v>
      </c>
      <c r="K74" s="14">
        <v>2.3075097433137536E-3</v>
      </c>
      <c r="M74" s="12">
        <v>0</v>
      </c>
      <c r="O74" s="12">
        <v>18054398691</v>
      </c>
      <c r="Q74" s="12">
        <v>0</v>
      </c>
      <c r="S74" s="12">
        <v>18054398691</v>
      </c>
      <c r="U74" s="14">
        <v>-0.12026366978971735</v>
      </c>
    </row>
    <row r="75" spans="1:21" x14ac:dyDescent="0.45">
      <c r="A75" s="24" t="s">
        <v>84</v>
      </c>
      <c r="C75" s="12">
        <v>0</v>
      </c>
      <c r="E75" s="12">
        <v>8170306611</v>
      </c>
      <c r="G75" s="12">
        <v>0</v>
      </c>
      <c r="I75" s="12">
        <v>8170306611</v>
      </c>
      <c r="K75" s="14">
        <v>5.2408565273045618E-2</v>
      </c>
      <c r="M75" s="12">
        <v>5018642610</v>
      </c>
      <c r="O75" s="12">
        <v>-31165766347</v>
      </c>
      <c r="Q75" s="12">
        <v>0</v>
      </c>
      <c r="S75" s="12">
        <v>-26147123737</v>
      </c>
      <c r="U75" s="14">
        <v>0.1741707995306975</v>
      </c>
    </row>
    <row r="76" spans="1:21" x14ac:dyDescent="0.45">
      <c r="A76" s="24" t="s">
        <v>85</v>
      </c>
      <c r="C76" s="12">
        <v>0</v>
      </c>
      <c r="E76" s="12">
        <v>3360252880</v>
      </c>
      <c r="G76" s="12">
        <v>0</v>
      </c>
      <c r="I76" s="12">
        <v>3360252880</v>
      </c>
      <c r="K76" s="14">
        <v>2.1554397011040095E-2</v>
      </c>
      <c r="M76" s="12">
        <v>0</v>
      </c>
      <c r="O76" s="12">
        <v>9855839766</v>
      </c>
      <c r="Q76" s="12">
        <v>0</v>
      </c>
      <c r="S76" s="12">
        <v>9855839766</v>
      </c>
      <c r="U76" s="14">
        <v>-6.5651561118424462E-2</v>
      </c>
    </row>
    <row r="77" spans="1:21" x14ac:dyDescent="0.45">
      <c r="A77" s="24" t="s">
        <v>88</v>
      </c>
      <c r="C77" s="12">
        <v>0</v>
      </c>
      <c r="E77" s="12">
        <v>-90508309</v>
      </c>
      <c r="G77" s="12">
        <v>0</v>
      </c>
      <c r="I77" s="12">
        <v>-90508309</v>
      </c>
      <c r="K77" s="14">
        <v>-5.8056702714109226E-4</v>
      </c>
      <c r="M77" s="12">
        <v>15282865000</v>
      </c>
      <c r="O77" s="12">
        <v>-9200073716</v>
      </c>
      <c r="Q77" s="12">
        <v>0</v>
      </c>
      <c r="S77" s="12">
        <v>6082791284</v>
      </c>
      <c r="U77" s="14">
        <v>-4.0518591336050097E-2</v>
      </c>
    </row>
    <row r="78" spans="1:21" x14ac:dyDescent="0.45">
      <c r="A78" s="24" t="s">
        <v>224</v>
      </c>
      <c r="C78" s="12">
        <v>0</v>
      </c>
      <c r="E78" s="12">
        <v>802900298</v>
      </c>
      <c r="G78" s="12">
        <v>0</v>
      </c>
      <c r="I78" s="12">
        <v>802900298</v>
      </c>
      <c r="K78" s="14">
        <v>5.1502170822853074E-3</v>
      </c>
      <c r="M78" s="12">
        <v>0</v>
      </c>
      <c r="O78" s="12">
        <v>-3422890746</v>
      </c>
      <c r="Q78" s="12">
        <v>0</v>
      </c>
      <c r="S78" s="12">
        <v>-3422890746</v>
      </c>
      <c r="U78" s="14">
        <v>2.280050471071229E-2</v>
      </c>
    </row>
    <row r="79" spans="1:21" x14ac:dyDescent="0.45">
      <c r="A79" s="24" t="s">
        <v>225</v>
      </c>
      <c r="L79" s="13"/>
      <c r="M79" s="12">
        <v>642400</v>
      </c>
      <c r="O79" s="12">
        <v>0</v>
      </c>
      <c r="Q79" s="12">
        <v>0</v>
      </c>
      <c r="S79" s="12">
        <v>642400</v>
      </c>
      <c r="U79" s="14">
        <v>-4.279144533981446E-6</v>
      </c>
    </row>
    <row r="80" spans="1:21" x14ac:dyDescent="0.45">
      <c r="A80" s="15" t="s">
        <v>89</v>
      </c>
      <c r="C80" s="15">
        <f>SUM(C9:$C$79)</f>
        <v>1829492000</v>
      </c>
      <c r="E80" s="15">
        <f>SUM(E9:$E$79)</f>
        <v>156079063734</v>
      </c>
      <c r="G80" s="15">
        <f>SUM(G9:$G$79)</f>
        <v>-2012677800</v>
      </c>
      <c r="I80" s="15">
        <f>SUM(I9:$I$79)</f>
        <v>155895877934</v>
      </c>
      <c r="K80" s="29">
        <f>SUM(K9:$K$79)</f>
        <v>0.99999665661296377</v>
      </c>
      <c r="M80" s="15">
        <f>SUM(M9:$M$79)</f>
        <v>237205135859</v>
      </c>
      <c r="O80" s="15">
        <f>SUM(O9:$O$79)</f>
        <v>-375977609457</v>
      </c>
      <c r="Q80" s="15">
        <f>SUM(Q9:$Q$79)</f>
        <v>-11386201961</v>
      </c>
      <c r="S80" s="15">
        <f>SUM(S9:$S$79)</f>
        <v>-150158675559</v>
      </c>
      <c r="U80" s="29">
        <f>SUM(U9:$U$79)</f>
        <v>1.0002345512892095</v>
      </c>
    </row>
    <row r="81" spans="3:21" x14ac:dyDescent="0.45">
      <c r="C81" s="17"/>
      <c r="E81" s="17"/>
      <c r="G81" s="17"/>
      <c r="I81" s="17"/>
      <c r="K81" s="17"/>
      <c r="M81" s="17"/>
      <c r="O81" s="17"/>
      <c r="Q81" s="17"/>
      <c r="S81" s="17"/>
      <c r="U81" s="17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0"/>
  <sheetViews>
    <sheetView rightToLeft="1" workbookViewId="0">
      <selection activeCell="Y17" sqref="A1:XFD1048576"/>
    </sheetView>
  </sheetViews>
  <sheetFormatPr defaultRowHeight="18.75" x14ac:dyDescent="0.45"/>
  <cols>
    <col min="1" max="1" width="21.28515625" style="19" customWidth="1"/>
    <col min="2" max="2" width="1.42578125" style="19" customWidth="1"/>
    <col min="3" max="3" width="17" style="19" customWidth="1"/>
    <col min="4" max="4" width="1.42578125" style="19" customWidth="1"/>
    <col min="5" max="5" width="17" style="19" customWidth="1"/>
    <col min="6" max="6" width="1.42578125" style="19" customWidth="1"/>
    <col min="7" max="7" width="17" style="19" customWidth="1"/>
    <col min="8" max="8" width="1.42578125" style="19" customWidth="1"/>
    <col min="9" max="9" width="17" style="19" customWidth="1"/>
    <col min="10" max="10" width="1.42578125" style="19" customWidth="1"/>
    <col min="11" max="11" width="17" style="19" customWidth="1"/>
    <col min="12" max="12" width="1.42578125" style="19" customWidth="1"/>
    <col min="13" max="13" width="17" style="19" customWidth="1"/>
    <col min="14" max="14" width="1.42578125" style="19" customWidth="1"/>
    <col min="15" max="15" width="17" style="19" customWidth="1"/>
    <col min="16" max="16" width="1.42578125" style="19" customWidth="1"/>
    <col min="17" max="17" width="17" style="19" customWidth="1"/>
    <col min="18" max="16384" width="9.140625" style="19"/>
  </cols>
  <sheetData>
    <row r="1" spans="1:17" ht="20.100000000000001" customHeight="1" x14ac:dyDescent="0.45">
      <c r="A1" s="4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20.100000000000001" customHeight="1" x14ac:dyDescent="0.45">
      <c r="A2" s="4" t="s">
        <v>140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0.100000000000001" customHeight="1" x14ac:dyDescent="0.45">
      <c r="A3" s="4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5" spans="1:17" ht="21" x14ac:dyDescent="0.45">
      <c r="A5" s="5" t="s">
        <v>226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7" spans="1:17" ht="21" x14ac:dyDescent="0.45">
      <c r="C7" s="6" t="s">
        <v>156</v>
      </c>
      <c r="D7" s="20"/>
      <c r="E7" s="20"/>
      <c r="F7" s="20"/>
      <c r="G7" s="20"/>
      <c r="H7" s="20"/>
      <c r="I7" s="20"/>
      <c r="J7" s="20"/>
      <c r="K7" s="20"/>
      <c r="M7" s="6" t="s">
        <v>7</v>
      </c>
      <c r="N7" s="20"/>
      <c r="O7" s="20"/>
      <c r="P7" s="20"/>
      <c r="Q7" s="20"/>
    </row>
    <row r="8" spans="1:17" ht="21" x14ac:dyDescent="0.45">
      <c r="C8" s="26" t="s">
        <v>227</v>
      </c>
      <c r="E8" s="26" t="s">
        <v>214</v>
      </c>
      <c r="G8" s="26" t="s">
        <v>215</v>
      </c>
      <c r="I8" s="26" t="s">
        <v>89</v>
      </c>
      <c r="K8" s="26" t="s">
        <v>227</v>
      </c>
      <c r="M8" s="26" t="s">
        <v>214</v>
      </c>
      <c r="O8" s="26" t="s">
        <v>215</v>
      </c>
      <c r="Q8" s="26" t="s">
        <v>89</v>
      </c>
    </row>
    <row r="9" spans="1:17" x14ac:dyDescent="0.45">
      <c r="A9" s="15" t="s">
        <v>89</v>
      </c>
      <c r="C9" s="15">
        <f>SUM($C$8)</f>
        <v>0</v>
      </c>
      <c r="E9" s="15">
        <f>SUM($E$8)</f>
        <v>0</v>
      </c>
      <c r="G9" s="15">
        <f>SUM($G$8)</f>
        <v>0</v>
      </c>
      <c r="I9" s="15">
        <f>SUM($I$8)</f>
        <v>0</v>
      </c>
      <c r="K9" s="15">
        <f>SUM($K$8)</f>
        <v>0</v>
      </c>
      <c r="M9" s="15">
        <f>SUM($M$8)</f>
        <v>0</v>
      </c>
      <c r="O9" s="15">
        <f>SUM($O$8)</f>
        <v>0</v>
      </c>
      <c r="Q9" s="15">
        <f>SUM($Q$8)</f>
        <v>0</v>
      </c>
    </row>
    <row r="10" spans="1:17" x14ac:dyDescent="0.45">
      <c r="C10" s="17"/>
      <c r="E10" s="17"/>
      <c r="G10" s="17"/>
      <c r="I10" s="17"/>
      <c r="K10" s="17"/>
      <c r="M10" s="17"/>
      <c r="O10" s="17"/>
      <c r="Q10" s="17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1"/>
  <sheetViews>
    <sheetView rightToLeft="1" workbookViewId="0">
      <selection activeCell="G9" sqref="G9:G10"/>
    </sheetView>
  </sheetViews>
  <sheetFormatPr defaultRowHeight="18.75" x14ac:dyDescent="0.45"/>
  <cols>
    <col min="1" max="1" width="25.5703125" style="19" customWidth="1"/>
    <col min="2" max="2" width="1.42578125" style="19" customWidth="1"/>
    <col min="3" max="3" width="17" style="19" customWidth="1"/>
    <col min="4" max="4" width="1.42578125" style="19" customWidth="1"/>
    <col min="5" max="5" width="17" style="19" customWidth="1"/>
    <col min="6" max="6" width="1.42578125" style="19" customWidth="1"/>
    <col min="7" max="7" width="14.140625" style="19" customWidth="1"/>
    <col min="8" max="8" width="1.42578125" style="19" customWidth="1"/>
    <col min="9" max="9" width="17" style="19" customWidth="1"/>
    <col min="10" max="10" width="1.42578125" style="19" customWidth="1"/>
    <col min="11" max="11" width="14.140625" style="19" customWidth="1"/>
    <col min="12" max="16384" width="9.140625" style="19"/>
  </cols>
  <sheetData>
    <row r="1" spans="1:11" ht="20.100000000000001" customHeight="1" x14ac:dyDescent="0.45">
      <c r="A1" s="4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20.100000000000001" customHeight="1" x14ac:dyDescent="0.45">
      <c r="A2" s="4" t="s">
        <v>140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0.100000000000001" customHeight="1" x14ac:dyDescent="0.45">
      <c r="A3" s="4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5" spans="1:11" ht="21" x14ac:dyDescent="0.45">
      <c r="A5" s="5" t="s">
        <v>228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7" spans="1:11" ht="21" x14ac:dyDescent="0.45">
      <c r="A7" s="6" t="s">
        <v>229</v>
      </c>
      <c r="B7" s="20"/>
      <c r="C7" s="20"/>
      <c r="E7" s="6" t="s">
        <v>156</v>
      </c>
      <c r="F7" s="20"/>
      <c r="G7" s="20"/>
      <c r="I7" s="6" t="s">
        <v>7</v>
      </c>
      <c r="J7" s="20"/>
      <c r="K7" s="20"/>
    </row>
    <row r="8" spans="1:11" ht="42" x14ac:dyDescent="0.45">
      <c r="A8" s="26" t="s">
        <v>230</v>
      </c>
      <c r="C8" s="26" t="s">
        <v>116</v>
      </c>
      <c r="E8" s="26" t="s">
        <v>231</v>
      </c>
      <c r="G8" s="26" t="s">
        <v>232</v>
      </c>
      <c r="I8" s="26" t="s">
        <v>231</v>
      </c>
      <c r="K8" s="26" t="s">
        <v>232</v>
      </c>
    </row>
    <row r="9" spans="1:11" x14ac:dyDescent="0.45">
      <c r="A9" s="24" t="s">
        <v>233</v>
      </c>
      <c r="C9" s="13" t="s">
        <v>129</v>
      </c>
      <c r="E9" s="12">
        <v>521222</v>
      </c>
      <c r="G9" s="28">
        <f>E9/E10</f>
        <v>1</v>
      </c>
      <c r="I9" s="12">
        <v>3078782</v>
      </c>
      <c r="K9" s="28">
        <f>I9/I10</f>
        <v>1</v>
      </c>
    </row>
    <row r="10" spans="1:11" x14ac:dyDescent="0.45">
      <c r="A10" s="15" t="s">
        <v>89</v>
      </c>
      <c r="E10" s="15">
        <f>SUM(E9:$E$9)</f>
        <v>521222</v>
      </c>
      <c r="G10" s="29">
        <f>SUM(G9:$G$9)</f>
        <v>1</v>
      </c>
      <c r="I10" s="15">
        <f>SUM(I9:$I$9)</f>
        <v>3078782</v>
      </c>
      <c r="K10" s="29">
        <f>SUM(K9:$K$9)</f>
        <v>1</v>
      </c>
    </row>
    <row r="11" spans="1:11" x14ac:dyDescent="0.45">
      <c r="E11" s="17"/>
      <c r="G11" s="17"/>
      <c r="I11" s="17"/>
      <c r="K11" s="17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1"/>
  <sheetViews>
    <sheetView rightToLeft="1" workbookViewId="0">
      <selection activeCell="G14" sqref="G14"/>
    </sheetView>
  </sheetViews>
  <sheetFormatPr defaultRowHeight="18.75" x14ac:dyDescent="0.45"/>
  <cols>
    <col min="1" max="1" width="25.5703125" style="19" customWidth="1"/>
    <col min="2" max="2" width="1.42578125" style="19" customWidth="1"/>
    <col min="3" max="3" width="18.42578125" style="19" customWidth="1"/>
    <col min="4" max="4" width="1.42578125" style="19" customWidth="1"/>
    <col min="5" max="5" width="18.42578125" style="19" customWidth="1"/>
    <col min="6" max="16384" width="9.140625" style="19"/>
  </cols>
  <sheetData>
    <row r="1" spans="1:5" ht="20.100000000000001" customHeight="1" x14ac:dyDescent="0.45">
      <c r="A1" s="4" t="s">
        <v>0</v>
      </c>
      <c r="B1" s="18"/>
      <c r="C1" s="18"/>
      <c r="D1" s="18"/>
      <c r="E1" s="18"/>
    </row>
    <row r="2" spans="1:5" ht="20.100000000000001" customHeight="1" x14ac:dyDescent="0.45">
      <c r="A2" s="4" t="s">
        <v>140</v>
      </c>
      <c r="B2" s="18"/>
      <c r="C2" s="18"/>
      <c r="D2" s="18"/>
      <c r="E2" s="18"/>
    </row>
    <row r="3" spans="1:5" ht="20.100000000000001" customHeight="1" x14ac:dyDescent="0.45">
      <c r="A3" s="4" t="s">
        <v>2</v>
      </c>
      <c r="B3" s="18"/>
      <c r="C3" s="18"/>
      <c r="D3" s="18"/>
      <c r="E3" s="18"/>
    </row>
    <row r="5" spans="1:5" ht="21" x14ac:dyDescent="0.45">
      <c r="A5" s="5" t="s">
        <v>234</v>
      </c>
      <c r="B5" s="18"/>
      <c r="C5" s="18"/>
      <c r="D5" s="18"/>
      <c r="E5" s="18"/>
    </row>
    <row r="7" spans="1:5" ht="21" x14ac:dyDescent="0.45">
      <c r="C7" s="25" t="s">
        <v>156</v>
      </c>
      <c r="E7" s="25" t="s">
        <v>7</v>
      </c>
    </row>
    <row r="8" spans="1:5" ht="21" x14ac:dyDescent="0.45">
      <c r="A8" s="26" t="s">
        <v>152</v>
      </c>
      <c r="C8" s="26" t="s">
        <v>120</v>
      </c>
      <c r="E8" s="26" t="s">
        <v>120</v>
      </c>
    </row>
    <row r="9" spans="1:5" x14ac:dyDescent="0.45">
      <c r="A9" s="24" t="s">
        <v>235</v>
      </c>
      <c r="D9" s="13"/>
      <c r="E9" s="12">
        <v>32132870</v>
      </c>
    </row>
    <row r="10" spans="1:5" x14ac:dyDescent="0.45">
      <c r="A10" s="15" t="s">
        <v>89</v>
      </c>
      <c r="C10" s="15">
        <f>SUM(C9:$C$9)</f>
        <v>0</v>
      </c>
      <c r="E10" s="15">
        <f>SUM(E9:$E$9)</f>
        <v>32132870</v>
      </c>
    </row>
    <row r="11" spans="1:5" x14ac:dyDescent="0.45">
      <c r="C11" s="17"/>
      <c r="E11" s="17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4"/>
  <sheetViews>
    <sheetView rightToLeft="1" topLeftCell="A76" workbookViewId="0">
      <selection activeCell="M90" sqref="M90"/>
    </sheetView>
  </sheetViews>
  <sheetFormatPr defaultRowHeight="18.75" x14ac:dyDescent="0.25"/>
  <cols>
    <col min="1" max="1" width="18.42578125" style="22" bestFit="1" customWidth="1"/>
    <col min="2" max="2" width="1.42578125" style="22" customWidth="1"/>
    <col min="3" max="3" width="12.7109375" style="22" customWidth="1"/>
    <col min="4" max="4" width="1.42578125" style="22" customWidth="1"/>
    <col min="5" max="5" width="18.28515625" style="22" bestFit="1" customWidth="1"/>
    <col min="6" max="6" width="1.42578125" style="22" customWidth="1"/>
    <col min="7" max="7" width="18.28515625" style="22" bestFit="1" customWidth="1"/>
    <col min="8" max="8" width="1.42578125" style="22" customWidth="1"/>
    <col min="9" max="9" width="10.5703125" style="22" bestFit="1" customWidth="1"/>
    <col min="10" max="10" width="15.7109375" style="22" bestFit="1" customWidth="1"/>
    <col min="11" max="11" width="1.42578125" style="22" customWidth="1"/>
    <col min="12" max="12" width="10.5703125" style="22" bestFit="1" customWidth="1"/>
    <col min="13" max="13" width="15.5703125" style="22" bestFit="1" customWidth="1"/>
    <col min="14" max="14" width="1.42578125" style="22" customWidth="1"/>
    <col min="15" max="15" width="12.7109375" style="22" customWidth="1"/>
    <col min="16" max="16" width="1.42578125" style="22" customWidth="1"/>
    <col min="17" max="17" width="13.7109375" style="22" bestFit="1" customWidth="1"/>
    <col min="18" max="18" width="1.42578125" style="22" customWidth="1"/>
    <col min="19" max="19" width="18.5703125" style="22" bestFit="1" customWidth="1"/>
    <col min="20" max="20" width="1.42578125" style="22" customWidth="1"/>
    <col min="21" max="21" width="18.5703125" style="22" bestFit="1" customWidth="1"/>
    <col min="22" max="22" width="1.42578125" style="22" customWidth="1"/>
    <col min="23" max="23" width="15.42578125" style="22" bestFit="1" customWidth="1"/>
    <col min="24" max="16384" width="9.140625" style="22"/>
  </cols>
  <sheetData>
    <row r="1" spans="1:23" ht="20.100000000000001" customHeight="1" x14ac:dyDescent="0.25">
      <c r="A1" s="4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20.100000000000001" customHeight="1" x14ac:dyDescent="0.25">
      <c r="A2" s="4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20.100000000000001" customHeight="1" x14ac:dyDescent="0.25">
      <c r="A3" s="4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5" spans="1:23" ht="21" x14ac:dyDescent="0.25">
      <c r="A5" s="5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21" x14ac:dyDescent="0.25">
      <c r="A6" s="5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8" spans="1:23" ht="21" x14ac:dyDescent="0.25">
      <c r="C8" s="6" t="s">
        <v>5</v>
      </c>
      <c r="D8" s="23"/>
      <c r="E8" s="23"/>
      <c r="F8" s="23"/>
      <c r="G8" s="23"/>
      <c r="I8" s="6" t="s">
        <v>6</v>
      </c>
      <c r="J8" s="23"/>
      <c r="K8" s="23"/>
      <c r="L8" s="23"/>
      <c r="M8" s="23"/>
      <c r="O8" s="6" t="s">
        <v>7</v>
      </c>
      <c r="P8" s="23"/>
      <c r="Q8" s="23"/>
      <c r="R8" s="23"/>
      <c r="S8" s="23"/>
      <c r="T8" s="23"/>
      <c r="U8" s="23"/>
      <c r="V8" s="23"/>
      <c r="W8" s="23"/>
    </row>
    <row r="9" spans="1:23" x14ac:dyDescent="0.25">
      <c r="A9" s="7" t="s">
        <v>8</v>
      </c>
      <c r="C9" s="7" t="s">
        <v>9</v>
      </c>
      <c r="E9" s="7" t="s">
        <v>10</v>
      </c>
      <c r="G9" s="7" t="s">
        <v>11</v>
      </c>
      <c r="I9" s="7" t="s">
        <v>12</v>
      </c>
      <c r="J9" s="21"/>
      <c r="L9" s="7" t="s">
        <v>13</v>
      </c>
      <c r="M9" s="21"/>
      <c r="O9" s="7" t="s">
        <v>9</v>
      </c>
      <c r="Q9" s="8" t="s">
        <v>14</v>
      </c>
      <c r="S9" s="7" t="s">
        <v>10</v>
      </c>
      <c r="U9" s="7" t="s">
        <v>11</v>
      </c>
      <c r="W9" s="8" t="s">
        <v>15</v>
      </c>
    </row>
    <row r="10" spans="1:23" x14ac:dyDescent="0.25">
      <c r="A10" s="9"/>
      <c r="C10" s="9"/>
      <c r="E10" s="9"/>
      <c r="G10" s="9"/>
      <c r="I10" s="10" t="s">
        <v>9</v>
      </c>
      <c r="J10" s="10" t="s">
        <v>10</v>
      </c>
      <c r="L10" s="10" t="s">
        <v>9</v>
      </c>
      <c r="M10" s="10" t="s">
        <v>16</v>
      </c>
      <c r="O10" s="9"/>
      <c r="Q10" s="9"/>
      <c r="S10" s="9"/>
      <c r="U10" s="9"/>
      <c r="W10" s="9"/>
    </row>
    <row r="11" spans="1:23" x14ac:dyDescent="0.25">
      <c r="A11" s="11" t="s">
        <v>17</v>
      </c>
      <c r="C11" s="12">
        <v>173571</v>
      </c>
      <c r="E11" s="12">
        <v>997222099</v>
      </c>
      <c r="G11" s="12">
        <v>1004172630</v>
      </c>
      <c r="N11" s="13"/>
      <c r="O11" s="12">
        <v>173571</v>
      </c>
      <c r="Q11" s="12">
        <v>5780</v>
      </c>
      <c r="S11" s="12">
        <v>997222099</v>
      </c>
      <c r="U11" s="12">
        <v>997271100</v>
      </c>
      <c r="W11" s="14">
        <v>3.3664858822380419E-4</v>
      </c>
    </row>
    <row r="12" spans="1:23" ht="37.5" x14ac:dyDescent="0.25">
      <c r="A12" s="11" t="s">
        <v>18</v>
      </c>
      <c r="C12" s="12">
        <v>3450913</v>
      </c>
      <c r="E12" s="12">
        <v>23587151235</v>
      </c>
      <c r="G12" s="12">
        <v>22640508446</v>
      </c>
      <c r="N12" s="13"/>
      <c r="O12" s="12">
        <v>3450913</v>
      </c>
      <c r="Q12" s="12">
        <v>6490</v>
      </c>
      <c r="S12" s="12">
        <v>23587151235</v>
      </c>
      <c r="U12" s="12">
        <v>22263166639</v>
      </c>
      <c r="W12" s="14">
        <v>7.5153723179290418E-3</v>
      </c>
    </row>
    <row r="13" spans="1:23" ht="37.5" x14ac:dyDescent="0.25">
      <c r="A13" s="11" t="s">
        <v>19</v>
      </c>
      <c r="C13" s="12">
        <v>690182</v>
      </c>
      <c r="E13" s="12">
        <v>4027244146</v>
      </c>
      <c r="G13" s="12">
        <v>3842022336</v>
      </c>
      <c r="N13" s="13"/>
      <c r="O13" s="12">
        <v>690182</v>
      </c>
      <c r="Q13" s="12">
        <v>5490</v>
      </c>
      <c r="S13" s="12">
        <v>4027244146</v>
      </c>
      <c r="U13" s="12">
        <v>3766554040</v>
      </c>
      <c r="W13" s="14">
        <v>1.2714748276919546E-3</v>
      </c>
    </row>
    <row r="14" spans="1:23" x14ac:dyDescent="0.25">
      <c r="A14" s="11" t="s">
        <v>20</v>
      </c>
      <c r="C14" s="12">
        <v>9300000</v>
      </c>
      <c r="E14" s="12">
        <v>23184617155</v>
      </c>
      <c r="G14" s="12">
        <v>25949774655</v>
      </c>
      <c r="N14" s="13"/>
      <c r="O14" s="12">
        <v>9300000</v>
      </c>
      <c r="Q14" s="12">
        <v>3473</v>
      </c>
      <c r="S14" s="12">
        <v>23184617155</v>
      </c>
      <c r="U14" s="12">
        <v>32106721545</v>
      </c>
      <c r="W14" s="14">
        <v>1.0838259005619482E-2</v>
      </c>
    </row>
    <row r="15" spans="1:23" x14ac:dyDescent="0.25">
      <c r="A15" s="11" t="s">
        <v>21</v>
      </c>
      <c r="C15" s="12">
        <v>1298861</v>
      </c>
      <c r="E15" s="12">
        <v>32398701989</v>
      </c>
      <c r="G15" s="12">
        <v>29541117939</v>
      </c>
      <c r="N15" s="13"/>
      <c r="O15" s="12">
        <v>1298861</v>
      </c>
      <c r="Q15" s="12">
        <v>25000</v>
      </c>
      <c r="S15" s="12">
        <v>32398701989</v>
      </c>
      <c r="U15" s="12">
        <v>32278319426</v>
      </c>
      <c r="W15" s="14">
        <v>1.0896185264969467E-2</v>
      </c>
    </row>
    <row r="16" spans="1:23" ht="37.5" x14ac:dyDescent="0.25">
      <c r="A16" s="11" t="s">
        <v>22</v>
      </c>
      <c r="C16" s="12">
        <v>1062934</v>
      </c>
      <c r="E16" s="12">
        <v>9016822996</v>
      </c>
      <c r="G16" s="12">
        <v>6762301073</v>
      </c>
      <c r="N16" s="13"/>
      <c r="O16" s="12">
        <v>1062934</v>
      </c>
      <c r="Q16" s="12">
        <v>6640</v>
      </c>
      <c r="S16" s="12">
        <v>9016822996</v>
      </c>
      <c r="U16" s="12">
        <v>7015887364</v>
      </c>
      <c r="W16" s="14">
        <v>2.3683515708294634E-3</v>
      </c>
    </row>
    <row r="17" spans="1:23" x14ac:dyDescent="0.25">
      <c r="A17" s="11" t="s">
        <v>23</v>
      </c>
      <c r="C17" s="12">
        <v>4063799</v>
      </c>
      <c r="E17" s="12">
        <v>8245733020</v>
      </c>
      <c r="G17" s="12">
        <v>7792425815</v>
      </c>
      <c r="N17" s="13"/>
      <c r="O17" s="12">
        <v>4063799</v>
      </c>
      <c r="Q17" s="12">
        <v>2230</v>
      </c>
      <c r="S17" s="12">
        <v>8245733020</v>
      </c>
      <c r="U17" s="12">
        <v>9008351253</v>
      </c>
      <c r="W17" s="14">
        <v>3.0409471722850361E-3</v>
      </c>
    </row>
    <row r="18" spans="1:23" x14ac:dyDescent="0.25">
      <c r="A18" s="11" t="s">
        <v>24</v>
      </c>
      <c r="C18" s="12">
        <v>6000000</v>
      </c>
      <c r="E18" s="12">
        <v>19876394056</v>
      </c>
      <c r="G18" s="12">
        <v>14093640900</v>
      </c>
      <c r="N18" s="13"/>
      <c r="O18" s="12">
        <v>6000000</v>
      </c>
      <c r="Q18" s="12">
        <v>2582</v>
      </c>
      <c r="S18" s="12">
        <v>19876394056</v>
      </c>
      <c r="U18" s="12">
        <v>15399822600</v>
      </c>
      <c r="W18" s="14">
        <v>5.1985147641268586E-3</v>
      </c>
    </row>
    <row r="19" spans="1:23" x14ac:dyDescent="0.25">
      <c r="A19" s="11" t="s">
        <v>25</v>
      </c>
      <c r="C19" s="12">
        <v>6590486</v>
      </c>
      <c r="E19" s="12">
        <v>27417545391</v>
      </c>
      <c r="G19" s="12">
        <v>8457692937</v>
      </c>
      <c r="N19" s="13"/>
      <c r="O19" s="12">
        <v>6590486</v>
      </c>
      <c r="Q19" s="12">
        <v>1581</v>
      </c>
      <c r="S19" s="12">
        <v>27417545391</v>
      </c>
      <c r="U19" s="12">
        <v>10357561994</v>
      </c>
      <c r="W19" s="14">
        <v>3.4963999485402011E-3</v>
      </c>
    </row>
    <row r="20" spans="1:23" x14ac:dyDescent="0.25">
      <c r="A20" s="11" t="s">
        <v>26</v>
      </c>
      <c r="C20" s="12">
        <v>15500000</v>
      </c>
      <c r="E20" s="12">
        <v>59802967390</v>
      </c>
      <c r="G20" s="12">
        <v>35730630225</v>
      </c>
      <c r="N20" s="13"/>
      <c r="O20" s="12">
        <v>15500000</v>
      </c>
      <c r="Q20" s="12">
        <v>2667</v>
      </c>
      <c r="S20" s="12">
        <v>59802967390</v>
      </c>
      <c r="U20" s="12">
        <v>41092535925</v>
      </c>
      <c r="W20" s="14">
        <v>1.3871598410589863E-2</v>
      </c>
    </row>
    <row r="21" spans="1:23" x14ac:dyDescent="0.25">
      <c r="A21" s="11" t="s">
        <v>27</v>
      </c>
      <c r="C21" s="12">
        <v>50094320</v>
      </c>
      <c r="E21" s="12">
        <v>13275152974</v>
      </c>
      <c r="G21" s="12">
        <v>122000834050</v>
      </c>
      <c r="N21" s="13"/>
      <c r="O21" s="12">
        <v>50094320</v>
      </c>
      <c r="Q21" s="12">
        <v>2604</v>
      </c>
      <c r="S21" s="12">
        <v>13275152974</v>
      </c>
      <c r="U21" s="12">
        <v>129669457905</v>
      </c>
      <c r="W21" s="14">
        <v>4.3772490689306297E-2</v>
      </c>
    </row>
    <row r="22" spans="1:23" x14ac:dyDescent="0.25">
      <c r="A22" s="11" t="s">
        <v>28</v>
      </c>
      <c r="C22" s="12">
        <v>34689360</v>
      </c>
      <c r="E22" s="12">
        <v>13906424544</v>
      </c>
      <c r="G22" s="12">
        <v>67310734617</v>
      </c>
      <c r="N22" s="13"/>
      <c r="O22" s="12">
        <v>34689360</v>
      </c>
      <c r="Q22" s="12">
        <v>2104</v>
      </c>
      <c r="S22" s="12">
        <v>13906424544</v>
      </c>
      <c r="U22" s="12">
        <v>72552144280</v>
      </c>
      <c r="W22" s="14">
        <v>2.4491411557470932E-2</v>
      </c>
    </row>
    <row r="23" spans="1:23" x14ac:dyDescent="0.25">
      <c r="A23" s="11" t="s">
        <v>29</v>
      </c>
      <c r="C23" s="12">
        <v>4396570</v>
      </c>
      <c r="E23" s="12">
        <v>29985556801</v>
      </c>
      <c r="G23" s="12">
        <v>23032062853</v>
      </c>
      <c r="N23" s="13"/>
      <c r="O23" s="12">
        <v>4396570</v>
      </c>
      <c r="Q23" s="12">
        <v>6340</v>
      </c>
      <c r="S23" s="12">
        <v>29985556801</v>
      </c>
      <c r="U23" s="12">
        <v>27708401990</v>
      </c>
      <c r="W23" s="14">
        <v>9.3535192304992545E-3</v>
      </c>
    </row>
    <row r="24" spans="1:23" ht="37.5" x14ac:dyDescent="0.25">
      <c r="A24" s="11" t="s">
        <v>30</v>
      </c>
      <c r="C24" s="12">
        <v>6784042</v>
      </c>
      <c r="E24" s="12">
        <v>37217265388</v>
      </c>
      <c r="G24" s="12">
        <v>37225096765</v>
      </c>
      <c r="N24" s="13"/>
      <c r="O24" s="12">
        <v>6784042</v>
      </c>
      <c r="Q24" s="12">
        <v>5280</v>
      </c>
      <c r="S24" s="12">
        <v>37217265388</v>
      </c>
      <c r="U24" s="12">
        <v>35606614297</v>
      </c>
      <c r="W24" s="14">
        <v>1.2019717040345971E-2</v>
      </c>
    </row>
    <row r="25" spans="1:23" x14ac:dyDescent="0.25">
      <c r="A25" s="11" t="s">
        <v>31</v>
      </c>
      <c r="C25" s="12">
        <v>6816581</v>
      </c>
      <c r="E25" s="12">
        <v>21243924085</v>
      </c>
      <c r="G25" s="12">
        <v>11946127391</v>
      </c>
      <c r="N25" s="13"/>
      <c r="O25" s="12">
        <v>6816581</v>
      </c>
      <c r="Q25" s="12">
        <v>1861</v>
      </c>
      <c r="S25" s="12">
        <v>21243924085</v>
      </c>
      <c r="U25" s="12">
        <v>12610177580</v>
      </c>
      <c r="W25" s="14">
        <v>4.2568149017438361E-3</v>
      </c>
    </row>
    <row r="26" spans="1:23" ht="37.5" x14ac:dyDescent="0.25">
      <c r="A26" s="11" t="s">
        <v>32</v>
      </c>
      <c r="C26" s="12">
        <v>4459848</v>
      </c>
      <c r="E26" s="12">
        <v>54887756411</v>
      </c>
      <c r="G26" s="12">
        <v>30722851497</v>
      </c>
      <c r="N26" s="13"/>
      <c r="O26" s="12">
        <v>4459848</v>
      </c>
      <c r="Q26" s="12">
        <v>7360</v>
      </c>
      <c r="S26" s="12">
        <v>54887756411</v>
      </c>
      <c r="U26" s="12">
        <v>32629175616</v>
      </c>
      <c r="W26" s="14">
        <v>1.1014623712682515E-2</v>
      </c>
    </row>
    <row r="27" spans="1:23" x14ac:dyDescent="0.25">
      <c r="A27" s="11" t="s">
        <v>33</v>
      </c>
      <c r="H27" s="13"/>
      <c r="I27" s="12">
        <v>3975222</v>
      </c>
      <c r="J27" s="12">
        <v>47904478545</v>
      </c>
      <c r="L27" s="12">
        <v>0</v>
      </c>
      <c r="M27" s="12">
        <v>0</v>
      </c>
      <c r="O27" s="12">
        <v>3975222</v>
      </c>
      <c r="Q27" s="12">
        <v>12160</v>
      </c>
      <c r="S27" s="12">
        <v>47904478545</v>
      </c>
      <c r="U27" s="12">
        <v>48051084258</v>
      </c>
      <c r="W27" s="14">
        <v>1.6220594057201457E-2</v>
      </c>
    </row>
    <row r="28" spans="1:23" ht="37.5" x14ac:dyDescent="0.25">
      <c r="A28" s="11" t="s">
        <v>34</v>
      </c>
      <c r="C28" s="12">
        <v>20400000</v>
      </c>
      <c r="E28" s="12">
        <v>47338579527</v>
      </c>
      <c r="G28" s="12">
        <v>39158015220</v>
      </c>
      <c r="N28" s="13"/>
      <c r="O28" s="12">
        <v>20400000</v>
      </c>
      <c r="Q28" s="12">
        <v>2170</v>
      </c>
      <c r="S28" s="12">
        <v>47338579527</v>
      </c>
      <c r="U28" s="12">
        <v>44004605400</v>
      </c>
      <c r="W28" s="14">
        <v>1.4854625069608043E-2</v>
      </c>
    </row>
    <row r="29" spans="1:23" x14ac:dyDescent="0.25">
      <c r="A29" s="11" t="s">
        <v>35</v>
      </c>
      <c r="C29" s="12">
        <v>918293</v>
      </c>
      <c r="E29" s="12">
        <v>27222825714</v>
      </c>
      <c r="G29" s="12">
        <v>18210941675</v>
      </c>
      <c r="N29" s="13"/>
      <c r="O29" s="12">
        <v>918293</v>
      </c>
      <c r="Q29" s="12">
        <v>21600</v>
      </c>
      <c r="S29" s="12">
        <v>27222825714</v>
      </c>
      <c r="U29" s="12">
        <v>19717109784</v>
      </c>
      <c r="W29" s="14">
        <v>6.6559004594010157E-3</v>
      </c>
    </row>
    <row r="30" spans="1:23" x14ac:dyDescent="0.25">
      <c r="A30" s="11" t="s">
        <v>36</v>
      </c>
      <c r="C30" s="12">
        <v>906145</v>
      </c>
      <c r="E30" s="12">
        <v>41108323219</v>
      </c>
      <c r="G30" s="12">
        <v>29229449039</v>
      </c>
      <c r="N30" s="13"/>
      <c r="O30" s="12">
        <v>906145</v>
      </c>
      <c r="Q30" s="12">
        <v>31300</v>
      </c>
      <c r="S30" s="12">
        <v>41108323219</v>
      </c>
      <c r="U30" s="12">
        <v>28193582586</v>
      </c>
      <c r="W30" s="14">
        <v>9.517301538717134E-3</v>
      </c>
    </row>
    <row r="31" spans="1:23" x14ac:dyDescent="0.25">
      <c r="A31" s="11" t="s">
        <v>37</v>
      </c>
      <c r="C31" s="12">
        <v>1408297</v>
      </c>
      <c r="E31" s="12">
        <v>41369312382</v>
      </c>
      <c r="G31" s="12">
        <v>34395976239</v>
      </c>
      <c r="N31" s="13"/>
      <c r="O31" s="12">
        <v>1408297</v>
      </c>
      <c r="Q31" s="12">
        <v>26520</v>
      </c>
      <c r="S31" s="12">
        <v>41369312382</v>
      </c>
      <c r="U31" s="12">
        <v>37125815623</v>
      </c>
      <c r="W31" s="14">
        <v>1.2532553501390147E-2</v>
      </c>
    </row>
    <row r="32" spans="1:23" x14ac:dyDescent="0.25">
      <c r="A32" s="11" t="s">
        <v>38</v>
      </c>
      <c r="C32" s="12">
        <v>107416</v>
      </c>
      <c r="E32" s="12">
        <v>1392129599</v>
      </c>
      <c r="G32" s="12">
        <v>1001567086</v>
      </c>
      <c r="N32" s="13"/>
      <c r="O32" s="12">
        <v>107416</v>
      </c>
      <c r="Q32" s="12">
        <v>9110</v>
      </c>
      <c r="S32" s="12">
        <v>1392129599</v>
      </c>
      <c r="U32" s="12">
        <v>972737329</v>
      </c>
      <c r="W32" s="14">
        <v>3.2836672848580902E-4</v>
      </c>
    </row>
    <row r="33" spans="1:23" x14ac:dyDescent="0.25">
      <c r="A33" s="11" t="s">
        <v>39</v>
      </c>
      <c r="C33" s="12">
        <v>18019860</v>
      </c>
      <c r="E33" s="12">
        <v>85828019267</v>
      </c>
      <c r="G33" s="12">
        <v>62479294714</v>
      </c>
      <c r="N33" s="13"/>
      <c r="O33" s="12">
        <v>18019860</v>
      </c>
      <c r="Q33" s="12">
        <v>3911</v>
      </c>
      <c r="S33" s="12">
        <v>85828019267</v>
      </c>
      <c r="U33" s="12">
        <v>70056342209</v>
      </c>
      <c r="W33" s="14">
        <v>2.3648904195442494E-2</v>
      </c>
    </row>
    <row r="34" spans="1:23" ht="37.5" x14ac:dyDescent="0.25">
      <c r="A34" s="11" t="s">
        <v>40</v>
      </c>
      <c r="C34" s="12">
        <v>3140000</v>
      </c>
      <c r="E34" s="12">
        <v>8311163032</v>
      </c>
      <c r="G34" s="12">
        <v>5924259666</v>
      </c>
      <c r="N34" s="13"/>
      <c r="O34" s="12">
        <v>3140000</v>
      </c>
      <c r="Q34" s="12">
        <v>2103</v>
      </c>
      <c r="S34" s="12">
        <v>8311163032</v>
      </c>
      <c r="U34" s="12">
        <v>6564129651</v>
      </c>
      <c r="W34" s="14">
        <v>2.2158518179531748E-3</v>
      </c>
    </row>
    <row r="35" spans="1:23" x14ac:dyDescent="0.25">
      <c r="A35" s="11" t="s">
        <v>41</v>
      </c>
      <c r="C35" s="12">
        <v>14300000</v>
      </c>
      <c r="E35" s="12">
        <v>44291128422</v>
      </c>
      <c r="G35" s="12">
        <v>31073804190</v>
      </c>
      <c r="N35" s="13"/>
      <c r="O35" s="12">
        <v>14300000</v>
      </c>
      <c r="Q35" s="12">
        <v>2433</v>
      </c>
      <c r="S35" s="12">
        <v>44291128422</v>
      </c>
      <c r="U35" s="12">
        <v>34584888195</v>
      </c>
      <c r="W35" s="14">
        <v>1.1674813182418363E-2</v>
      </c>
    </row>
    <row r="36" spans="1:23" x14ac:dyDescent="0.25">
      <c r="A36" s="11" t="s">
        <v>42</v>
      </c>
      <c r="C36" s="12">
        <v>2370263</v>
      </c>
      <c r="E36" s="12">
        <v>17670829157</v>
      </c>
      <c r="G36" s="12">
        <v>9198448387</v>
      </c>
      <c r="N36" s="13"/>
      <c r="O36" s="12">
        <v>2370263</v>
      </c>
      <c r="Q36" s="12">
        <v>4098</v>
      </c>
      <c r="S36" s="12">
        <v>17670829157</v>
      </c>
      <c r="U36" s="12">
        <v>9655543414</v>
      </c>
      <c r="W36" s="14">
        <v>3.2594196892467356E-3</v>
      </c>
    </row>
    <row r="37" spans="1:23" x14ac:dyDescent="0.25">
      <c r="A37" s="11" t="s">
        <v>43</v>
      </c>
      <c r="C37" s="12">
        <v>11130842</v>
      </c>
      <c r="E37" s="12">
        <v>24601436373</v>
      </c>
      <c r="G37" s="12">
        <v>22461165385</v>
      </c>
      <c r="N37" s="13"/>
      <c r="O37" s="12">
        <v>11130842</v>
      </c>
      <c r="Q37" s="12">
        <v>2170</v>
      </c>
      <c r="S37" s="12">
        <v>24601436373</v>
      </c>
      <c r="U37" s="12">
        <v>24010211274</v>
      </c>
      <c r="W37" s="14">
        <v>8.1051217952143265E-3</v>
      </c>
    </row>
    <row r="38" spans="1:23" x14ac:dyDescent="0.25">
      <c r="A38" s="11" t="s">
        <v>44</v>
      </c>
      <c r="C38" s="12">
        <v>1028378</v>
      </c>
      <c r="E38" s="12">
        <v>7860615347</v>
      </c>
      <c r="G38" s="12">
        <v>4170817336</v>
      </c>
      <c r="N38" s="13"/>
      <c r="O38" s="12">
        <v>1028378</v>
      </c>
      <c r="Q38" s="12">
        <v>4271</v>
      </c>
      <c r="S38" s="12">
        <v>7860615347</v>
      </c>
      <c r="U38" s="12">
        <v>4366068833</v>
      </c>
      <c r="W38" s="14">
        <v>1.4738529059123463E-3</v>
      </c>
    </row>
    <row r="39" spans="1:23" x14ac:dyDescent="0.25">
      <c r="A39" s="11" t="s">
        <v>45</v>
      </c>
      <c r="C39" s="12">
        <v>6508548</v>
      </c>
      <c r="E39" s="12">
        <v>35392041231</v>
      </c>
      <c r="G39" s="12">
        <v>26907990278</v>
      </c>
      <c r="N39" s="13"/>
      <c r="O39" s="12">
        <v>6508548</v>
      </c>
      <c r="Q39" s="12">
        <v>4305</v>
      </c>
      <c r="S39" s="12">
        <v>35392041231</v>
      </c>
      <c r="U39" s="12">
        <v>27852584310</v>
      </c>
      <c r="W39" s="14">
        <v>9.402190824888015E-3</v>
      </c>
    </row>
    <row r="40" spans="1:23" x14ac:dyDescent="0.25">
      <c r="A40" s="11" t="s">
        <v>46</v>
      </c>
      <c r="C40" s="12">
        <v>15329484</v>
      </c>
      <c r="E40" s="12">
        <v>72925682100</v>
      </c>
      <c r="G40" s="12">
        <v>111742260090</v>
      </c>
      <c r="N40" s="13"/>
      <c r="O40" s="12">
        <v>15329484</v>
      </c>
      <c r="Q40" s="12">
        <v>6950</v>
      </c>
      <c r="S40" s="12">
        <v>72925682100</v>
      </c>
      <c r="U40" s="12">
        <v>105906001313</v>
      </c>
      <c r="W40" s="14">
        <v>3.5750665818401639E-2</v>
      </c>
    </row>
    <row r="41" spans="1:23" x14ac:dyDescent="0.25">
      <c r="A41" s="11" t="s">
        <v>47</v>
      </c>
      <c r="C41" s="12">
        <v>4563157</v>
      </c>
      <c r="E41" s="12">
        <v>101677158718</v>
      </c>
      <c r="G41" s="12">
        <v>116348559437</v>
      </c>
      <c r="N41" s="13"/>
      <c r="O41" s="12">
        <v>4563157</v>
      </c>
      <c r="Q41" s="12">
        <v>28450</v>
      </c>
      <c r="S41" s="12">
        <v>101677158718</v>
      </c>
      <c r="U41" s="12">
        <v>129049376841</v>
      </c>
      <c r="W41" s="14">
        <v>4.3563170059459595E-2</v>
      </c>
    </row>
    <row r="42" spans="1:23" x14ac:dyDescent="0.25">
      <c r="A42" s="11" t="s">
        <v>48</v>
      </c>
      <c r="C42" s="12">
        <v>1662000</v>
      </c>
      <c r="E42" s="12">
        <v>25491530424</v>
      </c>
      <c r="G42" s="12">
        <v>23724315396</v>
      </c>
      <c r="N42" s="13"/>
      <c r="O42" s="12">
        <v>1662000</v>
      </c>
      <c r="Q42" s="12">
        <v>14600</v>
      </c>
      <c r="S42" s="12">
        <v>25491530424</v>
      </c>
      <c r="U42" s="12">
        <v>24120822060</v>
      </c>
      <c r="W42" s="14">
        <v>8.1424606541757715E-3</v>
      </c>
    </row>
    <row r="43" spans="1:23" x14ac:dyDescent="0.25">
      <c r="A43" s="11" t="s">
        <v>49</v>
      </c>
      <c r="C43" s="12">
        <v>2476010</v>
      </c>
      <c r="E43" s="12">
        <v>24372068404</v>
      </c>
      <c r="G43" s="12">
        <v>19813285811</v>
      </c>
      <c r="N43" s="13"/>
      <c r="O43" s="12">
        <v>2476010</v>
      </c>
      <c r="Q43" s="12">
        <v>8680</v>
      </c>
      <c r="S43" s="12">
        <v>24372068404</v>
      </c>
      <c r="U43" s="12">
        <v>21363890788</v>
      </c>
      <c r="W43" s="14">
        <v>7.2118039645866954E-3</v>
      </c>
    </row>
    <row r="44" spans="1:23" x14ac:dyDescent="0.25">
      <c r="A44" s="11" t="s">
        <v>50</v>
      </c>
      <c r="C44" s="12">
        <v>132164</v>
      </c>
      <c r="E44" s="12">
        <v>32865601821</v>
      </c>
      <c r="G44" s="12">
        <v>20334628674</v>
      </c>
      <c r="N44" s="13"/>
      <c r="O44" s="12">
        <v>132164</v>
      </c>
      <c r="Q44" s="12">
        <v>170990</v>
      </c>
      <c r="S44" s="12">
        <v>32865601821</v>
      </c>
      <c r="U44" s="12">
        <v>22464259962</v>
      </c>
      <c r="W44" s="14">
        <v>7.5832553472168487E-3</v>
      </c>
    </row>
    <row r="45" spans="1:23" ht="37.5" x14ac:dyDescent="0.25">
      <c r="A45" s="11" t="s">
        <v>51</v>
      </c>
      <c r="C45" s="12">
        <v>1099874</v>
      </c>
      <c r="E45" s="12">
        <v>41516832390</v>
      </c>
      <c r="G45" s="12">
        <v>37479343820</v>
      </c>
      <c r="N45" s="13"/>
      <c r="O45" s="12">
        <v>1099874</v>
      </c>
      <c r="Q45" s="12">
        <v>35080</v>
      </c>
      <c r="S45" s="12">
        <v>41516832390</v>
      </c>
      <c r="U45" s="12">
        <v>38354007619</v>
      </c>
      <c r="W45" s="14">
        <v>1.2947154006228976E-2</v>
      </c>
    </row>
    <row r="46" spans="1:23" x14ac:dyDescent="0.25">
      <c r="A46" s="11" t="s">
        <v>52</v>
      </c>
      <c r="C46" s="12">
        <v>465796</v>
      </c>
      <c r="E46" s="12">
        <v>30282209007</v>
      </c>
      <c r="G46" s="12">
        <v>26369246061</v>
      </c>
      <c r="N46" s="13"/>
      <c r="O46" s="12">
        <v>465796</v>
      </c>
      <c r="Q46" s="12">
        <v>61650</v>
      </c>
      <c r="S46" s="12">
        <v>30282209007</v>
      </c>
      <c r="U46" s="12">
        <v>28545461276</v>
      </c>
      <c r="W46" s="14">
        <v>9.6360851515326883E-3</v>
      </c>
    </row>
    <row r="47" spans="1:23" ht="37.5" x14ac:dyDescent="0.25">
      <c r="A47" s="11" t="s">
        <v>53</v>
      </c>
      <c r="C47" s="12">
        <v>3622500</v>
      </c>
      <c r="E47" s="12">
        <v>17264291057</v>
      </c>
      <c r="G47" s="12">
        <v>6848999530</v>
      </c>
      <c r="N47" s="13"/>
      <c r="O47" s="12">
        <v>3622500</v>
      </c>
      <c r="Q47" s="12">
        <v>2202</v>
      </c>
      <c r="S47" s="12">
        <v>17264291057</v>
      </c>
      <c r="U47" s="12">
        <v>7929283367</v>
      </c>
      <c r="W47" s="14">
        <v>2.6766864608099468E-3</v>
      </c>
    </row>
    <row r="48" spans="1:23" ht="37.5" x14ac:dyDescent="0.25">
      <c r="A48" s="11" t="s">
        <v>54</v>
      </c>
      <c r="C48" s="12">
        <v>4128131</v>
      </c>
      <c r="E48" s="12">
        <v>11081460886</v>
      </c>
      <c r="G48" s="12">
        <v>15856189150</v>
      </c>
      <c r="N48" s="13"/>
      <c r="O48" s="12">
        <v>4128131</v>
      </c>
      <c r="Q48" s="12">
        <v>3584</v>
      </c>
      <c r="S48" s="12">
        <v>11081460886</v>
      </c>
      <c r="U48" s="12">
        <v>14707189936</v>
      </c>
      <c r="W48" s="14">
        <v>4.9647029064551658E-3</v>
      </c>
    </row>
    <row r="49" spans="1:23" x14ac:dyDescent="0.25">
      <c r="A49" s="11" t="s">
        <v>55</v>
      </c>
      <c r="C49" s="12">
        <v>31751090</v>
      </c>
      <c r="E49" s="12">
        <v>76693991013</v>
      </c>
      <c r="G49" s="12">
        <v>74897031817</v>
      </c>
      <c r="N49" s="13"/>
      <c r="O49" s="12">
        <v>31751090</v>
      </c>
      <c r="Q49" s="12">
        <v>2883</v>
      </c>
      <c r="S49" s="12">
        <v>76693991013</v>
      </c>
      <c r="U49" s="12">
        <v>90993739035</v>
      </c>
      <c r="W49" s="14">
        <v>3.0716736686080656E-2</v>
      </c>
    </row>
    <row r="50" spans="1:23" x14ac:dyDescent="0.25">
      <c r="A50" s="11" t="s">
        <v>56</v>
      </c>
      <c r="C50" s="12">
        <v>5072000</v>
      </c>
      <c r="E50" s="12">
        <v>11006323511</v>
      </c>
      <c r="G50" s="12">
        <v>114348513888</v>
      </c>
      <c r="N50" s="13"/>
      <c r="O50" s="12">
        <v>5072000</v>
      </c>
      <c r="Q50" s="12">
        <v>24540</v>
      </c>
      <c r="S50" s="12">
        <v>11006323511</v>
      </c>
      <c r="U50" s="12">
        <v>123726302064</v>
      </c>
      <c r="W50" s="14">
        <v>4.176626086527279E-2</v>
      </c>
    </row>
    <row r="51" spans="1:23" x14ac:dyDescent="0.25">
      <c r="A51" s="11" t="s">
        <v>57</v>
      </c>
      <c r="C51" s="12">
        <v>6632373</v>
      </c>
      <c r="E51" s="12">
        <v>38962698391</v>
      </c>
      <c r="G51" s="12">
        <v>20101783751</v>
      </c>
      <c r="N51" s="13"/>
      <c r="O51" s="12">
        <v>6632373</v>
      </c>
      <c r="Q51" s="12">
        <v>3255</v>
      </c>
      <c r="S51" s="12">
        <v>38962698391</v>
      </c>
      <c r="U51" s="12">
        <v>21459923289</v>
      </c>
      <c r="W51" s="14">
        <v>7.2442216350528821E-3</v>
      </c>
    </row>
    <row r="52" spans="1:23" x14ac:dyDescent="0.25">
      <c r="A52" s="11" t="s">
        <v>58</v>
      </c>
      <c r="C52" s="12">
        <v>5644274</v>
      </c>
      <c r="E52" s="12">
        <v>40447805889</v>
      </c>
      <c r="G52" s="12">
        <v>39667582328</v>
      </c>
      <c r="N52" s="13"/>
      <c r="O52" s="12">
        <v>5644274</v>
      </c>
      <c r="Q52" s="12">
        <v>6520</v>
      </c>
      <c r="S52" s="12">
        <v>40447805889</v>
      </c>
      <c r="U52" s="12">
        <v>36581702514</v>
      </c>
      <c r="W52" s="14">
        <v>1.2348877357582394E-2</v>
      </c>
    </row>
    <row r="53" spans="1:23" x14ac:dyDescent="0.25">
      <c r="A53" s="11" t="s">
        <v>59</v>
      </c>
      <c r="C53" s="12">
        <v>2856444</v>
      </c>
      <c r="E53" s="12">
        <v>25081076013</v>
      </c>
      <c r="G53" s="12">
        <v>19876137107</v>
      </c>
      <c r="N53" s="13"/>
      <c r="O53" s="12">
        <v>2856444</v>
      </c>
      <c r="Q53" s="12">
        <v>6720</v>
      </c>
      <c r="S53" s="12">
        <v>25081076013</v>
      </c>
      <c r="U53" s="12">
        <v>19081091623</v>
      </c>
      <c r="W53" s="14">
        <v>6.441199947187887E-3</v>
      </c>
    </row>
    <row r="54" spans="1:23" x14ac:dyDescent="0.25">
      <c r="A54" s="11" t="s">
        <v>60</v>
      </c>
      <c r="C54" s="12">
        <v>30000480</v>
      </c>
      <c r="E54" s="12">
        <v>15099753971</v>
      </c>
      <c r="G54" s="12">
        <v>129606312668</v>
      </c>
      <c r="N54" s="13"/>
      <c r="O54" s="12">
        <v>30000480</v>
      </c>
      <c r="Q54" s="12">
        <v>4177</v>
      </c>
      <c r="S54" s="12">
        <v>15099753971</v>
      </c>
      <c r="U54" s="12">
        <v>124566398530</v>
      </c>
      <c r="W54" s="14">
        <v>4.2049852046497943E-2</v>
      </c>
    </row>
    <row r="55" spans="1:23" x14ac:dyDescent="0.25">
      <c r="A55" s="11" t="s">
        <v>61</v>
      </c>
      <c r="C55" s="12">
        <v>4864824</v>
      </c>
      <c r="E55" s="12">
        <v>20461744002</v>
      </c>
      <c r="G55" s="12">
        <v>12437878980</v>
      </c>
      <c r="N55" s="13"/>
      <c r="O55" s="12">
        <v>4864824</v>
      </c>
      <c r="Q55" s="12">
        <v>2658</v>
      </c>
      <c r="S55" s="12">
        <v>20461744002</v>
      </c>
      <c r="U55" s="12">
        <v>12853764514</v>
      </c>
      <c r="W55" s="14">
        <v>4.3390424900504312E-3</v>
      </c>
    </row>
    <row r="56" spans="1:23" x14ac:dyDescent="0.25">
      <c r="A56" s="11" t="s">
        <v>62</v>
      </c>
      <c r="C56" s="12">
        <v>164000</v>
      </c>
      <c r="E56" s="12">
        <v>24701106122</v>
      </c>
      <c r="G56" s="12">
        <v>21489850044</v>
      </c>
      <c r="N56" s="13"/>
      <c r="O56" s="12">
        <v>164000</v>
      </c>
      <c r="Q56" s="12">
        <v>154250</v>
      </c>
      <c r="S56" s="12">
        <v>24701106122</v>
      </c>
      <c r="U56" s="12">
        <v>25146482850</v>
      </c>
      <c r="W56" s="14">
        <v>8.4886927438753649E-3</v>
      </c>
    </row>
    <row r="57" spans="1:23" x14ac:dyDescent="0.25">
      <c r="A57" s="11" t="s">
        <v>63</v>
      </c>
      <c r="C57" s="12">
        <v>3073204</v>
      </c>
      <c r="E57" s="12">
        <v>23167888936</v>
      </c>
      <c r="G57" s="12">
        <v>23431224406</v>
      </c>
      <c r="N57" s="13"/>
      <c r="O57" s="12">
        <v>3073204</v>
      </c>
      <c r="Q57" s="12">
        <v>8180</v>
      </c>
      <c r="S57" s="12">
        <v>23167888936</v>
      </c>
      <c r="U57" s="12">
        <v>24989232808</v>
      </c>
      <c r="W57" s="14">
        <v>8.4356098814145613E-3</v>
      </c>
    </row>
    <row r="58" spans="1:23" x14ac:dyDescent="0.25">
      <c r="A58" s="11" t="s">
        <v>64</v>
      </c>
      <c r="C58" s="12">
        <v>16876978</v>
      </c>
      <c r="E58" s="12">
        <v>79012853644</v>
      </c>
      <c r="G58" s="12">
        <v>87573643100</v>
      </c>
      <c r="N58" s="13"/>
      <c r="O58" s="12">
        <v>16876978</v>
      </c>
      <c r="Q58" s="12">
        <v>5570</v>
      </c>
      <c r="S58" s="12">
        <v>79012853644</v>
      </c>
      <c r="U58" s="12">
        <v>93445439094</v>
      </c>
      <c r="W58" s="14">
        <v>3.1544356541514718E-2</v>
      </c>
    </row>
    <row r="59" spans="1:23" x14ac:dyDescent="0.25">
      <c r="A59" s="11" t="s">
        <v>65</v>
      </c>
      <c r="C59" s="12">
        <v>5214517</v>
      </c>
      <c r="E59" s="12">
        <v>28749729189</v>
      </c>
      <c r="G59" s="12">
        <v>39394528741</v>
      </c>
      <c r="N59" s="13"/>
      <c r="O59" s="12">
        <v>5214517</v>
      </c>
      <c r="Q59" s="12">
        <v>7950</v>
      </c>
      <c r="S59" s="12">
        <v>28749729189</v>
      </c>
      <c r="U59" s="12">
        <v>41208750460</v>
      </c>
      <c r="W59" s="14">
        <v>1.391082892588188E-2</v>
      </c>
    </row>
    <row r="60" spans="1:23" x14ac:dyDescent="0.25">
      <c r="A60" s="11" t="s">
        <v>66</v>
      </c>
      <c r="C60" s="12">
        <v>10720786</v>
      </c>
      <c r="E60" s="12">
        <v>49493461982</v>
      </c>
      <c r="G60" s="12">
        <v>56162375894</v>
      </c>
      <c r="N60" s="13"/>
      <c r="O60" s="12">
        <v>10720786</v>
      </c>
      <c r="Q60" s="12">
        <v>5440</v>
      </c>
      <c r="S60" s="12">
        <v>49493461982</v>
      </c>
      <c r="U60" s="12">
        <v>57974065439</v>
      </c>
      <c r="W60" s="14">
        <v>1.9570292655260727E-2</v>
      </c>
    </row>
    <row r="61" spans="1:23" x14ac:dyDescent="0.25">
      <c r="A61" s="11" t="s">
        <v>67</v>
      </c>
      <c r="C61" s="12">
        <v>59232</v>
      </c>
      <c r="E61" s="12">
        <v>268688516</v>
      </c>
      <c r="G61" s="12">
        <v>222211496</v>
      </c>
      <c r="N61" s="13"/>
      <c r="O61" s="12">
        <v>59232</v>
      </c>
      <c r="Q61" s="12">
        <v>4029</v>
      </c>
      <c r="S61" s="12">
        <v>268688516</v>
      </c>
      <c r="U61" s="12">
        <v>237225786</v>
      </c>
      <c r="W61" s="14">
        <v>8.008025696040153E-5</v>
      </c>
    </row>
    <row r="62" spans="1:23" x14ac:dyDescent="0.25">
      <c r="A62" s="11" t="s">
        <v>68</v>
      </c>
      <c r="C62" s="12">
        <v>18757689</v>
      </c>
      <c r="E62" s="12">
        <v>14711309168</v>
      </c>
      <c r="G62" s="12">
        <v>119707838418</v>
      </c>
      <c r="N62" s="13"/>
      <c r="O62" s="12">
        <v>18757689</v>
      </c>
      <c r="Q62" s="12">
        <v>6200</v>
      </c>
      <c r="S62" s="12">
        <v>14711309168</v>
      </c>
      <c r="U62" s="12">
        <v>115605700653</v>
      </c>
      <c r="W62" s="14">
        <v>3.9024991213979995E-2</v>
      </c>
    </row>
    <row r="63" spans="1:23" x14ac:dyDescent="0.25">
      <c r="A63" s="11" t="s">
        <v>69</v>
      </c>
      <c r="C63" s="12">
        <v>435742</v>
      </c>
      <c r="E63" s="12">
        <v>25174731812</v>
      </c>
      <c r="G63" s="12">
        <v>26582374695</v>
      </c>
      <c r="N63" s="13"/>
      <c r="O63" s="12">
        <v>435742</v>
      </c>
      <c r="Q63" s="12">
        <v>61700</v>
      </c>
      <c r="S63" s="12">
        <v>25174731812</v>
      </c>
      <c r="U63" s="12">
        <v>26725313976</v>
      </c>
      <c r="W63" s="14">
        <v>9.0216584235302735E-3</v>
      </c>
    </row>
    <row r="64" spans="1:23" x14ac:dyDescent="0.25">
      <c r="A64" s="11" t="s">
        <v>70</v>
      </c>
      <c r="C64" s="12">
        <v>7481555</v>
      </c>
      <c r="E64" s="12">
        <v>103355255164</v>
      </c>
      <c r="G64" s="12">
        <v>67602691307</v>
      </c>
      <c r="I64" s="12">
        <v>0</v>
      </c>
      <c r="J64" s="12">
        <v>0</v>
      </c>
      <c r="L64" s="12">
        <v>1200000</v>
      </c>
      <c r="M64" s="12">
        <v>12501172836</v>
      </c>
      <c r="O64" s="12">
        <v>6281555</v>
      </c>
      <c r="Q64" s="12">
        <v>11560</v>
      </c>
      <c r="S64" s="12">
        <v>86777644467</v>
      </c>
      <c r="U64" s="12">
        <v>72182717884</v>
      </c>
      <c r="W64" s="14">
        <v>2.4366704369359286E-2</v>
      </c>
    </row>
    <row r="65" spans="1:23" ht="37.5" x14ac:dyDescent="0.25">
      <c r="A65" s="11" t="s">
        <v>71</v>
      </c>
      <c r="C65" s="12">
        <v>145</v>
      </c>
      <c r="E65" s="12">
        <v>1906244</v>
      </c>
      <c r="G65" s="12">
        <v>1650372</v>
      </c>
      <c r="N65" s="13"/>
      <c r="O65" s="12">
        <v>145</v>
      </c>
      <c r="Q65" s="12">
        <v>13640</v>
      </c>
      <c r="S65" s="12">
        <v>1906244</v>
      </c>
      <c r="U65" s="12">
        <v>1966032</v>
      </c>
      <c r="W65" s="14">
        <v>6.6367299443734224E-7</v>
      </c>
    </row>
    <row r="66" spans="1:23" x14ac:dyDescent="0.25">
      <c r="A66" s="11" t="s">
        <v>72</v>
      </c>
      <c r="C66" s="12">
        <v>30102294</v>
      </c>
      <c r="E66" s="12">
        <v>125000290615</v>
      </c>
      <c r="G66" s="12">
        <v>120081742812</v>
      </c>
      <c r="N66" s="13"/>
      <c r="O66" s="12">
        <v>30102294</v>
      </c>
      <c r="Q66" s="12">
        <v>4050</v>
      </c>
      <c r="S66" s="12">
        <v>125000290615</v>
      </c>
      <c r="U66" s="12">
        <v>121188900670</v>
      </c>
      <c r="W66" s="14">
        <v>4.0909710828831131E-2</v>
      </c>
    </row>
    <row r="67" spans="1:23" x14ac:dyDescent="0.25">
      <c r="A67" s="11" t="s">
        <v>73</v>
      </c>
      <c r="C67" s="12">
        <v>5250000</v>
      </c>
      <c r="E67" s="12">
        <v>73485088198</v>
      </c>
      <c r="G67" s="12">
        <v>38931968250</v>
      </c>
      <c r="N67" s="13"/>
      <c r="O67" s="12">
        <v>5250000</v>
      </c>
      <c r="Q67" s="12">
        <v>7870</v>
      </c>
      <c r="S67" s="12">
        <v>73485088198</v>
      </c>
      <c r="U67" s="12">
        <v>41071660875</v>
      </c>
      <c r="W67" s="14">
        <v>1.3864551624503712E-2</v>
      </c>
    </row>
    <row r="68" spans="1:23" x14ac:dyDescent="0.25">
      <c r="A68" s="11" t="s">
        <v>74</v>
      </c>
      <c r="C68" s="12">
        <v>11516363</v>
      </c>
      <c r="E68" s="12">
        <v>48915542227</v>
      </c>
      <c r="G68" s="12">
        <v>24658648739</v>
      </c>
      <c r="N68" s="13"/>
      <c r="O68" s="12">
        <v>11516363</v>
      </c>
      <c r="Q68" s="12">
        <v>2251</v>
      </c>
      <c r="S68" s="12">
        <v>48915542227</v>
      </c>
      <c r="U68" s="12">
        <v>25769089281</v>
      </c>
      <c r="W68" s="14">
        <v>8.698865861310745E-3</v>
      </c>
    </row>
    <row r="69" spans="1:23" x14ac:dyDescent="0.25">
      <c r="A69" s="11" t="s">
        <v>75</v>
      </c>
      <c r="C69" s="12">
        <v>6195381</v>
      </c>
      <c r="E69" s="12">
        <v>30679581569</v>
      </c>
      <c r="G69" s="12">
        <v>26032057628</v>
      </c>
      <c r="N69" s="13"/>
      <c r="O69" s="12">
        <v>6195381</v>
      </c>
      <c r="Q69" s="12">
        <v>4549</v>
      </c>
      <c r="S69" s="12">
        <v>30679581569</v>
      </c>
      <c r="U69" s="12">
        <v>28015100579</v>
      </c>
      <c r="W69" s="14">
        <v>9.4570514064512938E-3</v>
      </c>
    </row>
    <row r="70" spans="1:23" x14ac:dyDescent="0.25">
      <c r="A70" s="11" t="s">
        <v>76</v>
      </c>
      <c r="C70" s="12">
        <v>39</v>
      </c>
      <c r="E70" s="12">
        <v>745534</v>
      </c>
      <c r="G70" s="12">
        <v>909108</v>
      </c>
      <c r="N70" s="13"/>
      <c r="O70" s="12">
        <v>39</v>
      </c>
      <c r="Q70" s="12">
        <v>22400</v>
      </c>
      <c r="S70" s="12">
        <v>745534</v>
      </c>
      <c r="U70" s="12">
        <v>868402</v>
      </c>
      <c r="W70" s="14">
        <v>2.9314627417833324E-7</v>
      </c>
    </row>
    <row r="71" spans="1:23" x14ac:dyDescent="0.25">
      <c r="A71" s="11" t="s">
        <v>77</v>
      </c>
      <c r="C71" s="12">
        <v>5277328</v>
      </c>
      <c r="E71" s="12">
        <v>27601929167</v>
      </c>
      <c r="G71" s="12">
        <v>20411905453</v>
      </c>
      <c r="N71" s="13"/>
      <c r="O71" s="12">
        <v>5277328</v>
      </c>
      <c r="Q71" s="12">
        <v>4727</v>
      </c>
      <c r="S71" s="12">
        <v>27601929167</v>
      </c>
      <c r="U71" s="12">
        <v>24797501176</v>
      </c>
      <c r="W71" s="14">
        <v>8.3708870761205496E-3</v>
      </c>
    </row>
    <row r="72" spans="1:23" x14ac:dyDescent="0.25">
      <c r="A72" s="11" t="s">
        <v>78</v>
      </c>
      <c r="C72" s="12">
        <v>447572</v>
      </c>
      <c r="E72" s="12">
        <v>27845808469</v>
      </c>
      <c r="G72" s="12">
        <v>17934279637</v>
      </c>
      <c r="N72" s="13"/>
      <c r="O72" s="12">
        <v>447572</v>
      </c>
      <c r="Q72" s="12">
        <v>49460</v>
      </c>
      <c r="S72" s="12">
        <v>27845808469</v>
      </c>
      <c r="U72" s="12">
        <v>22005196499</v>
      </c>
      <c r="W72" s="14">
        <v>7.4282893939027692E-3</v>
      </c>
    </row>
    <row r="73" spans="1:23" x14ac:dyDescent="0.25">
      <c r="A73" s="11" t="s">
        <v>79</v>
      </c>
      <c r="C73" s="12">
        <v>630116</v>
      </c>
      <c r="E73" s="12">
        <v>18241492430</v>
      </c>
      <c r="G73" s="12">
        <v>25230055099</v>
      </c>
      <c r="N73" s="13"/>
      <c r="O73" s="12">
        <v>630116</v>
      </c>
      <c r="Q73" s="12">
        <v>40150</v>
      </c>
      <c r="S73" s="12">
        <v>18241492430</v>
      </c>
      <c r="U73" s="12">
        <v>25148627413</v>
      </c>
      <c r="W73" s="14">
        <v>8.4894166835406248E-3</v>
      </c>
    </row>
    <row r="74" spans="1:23" x14ac:dyDescent="0.25">
      <c r="A74" s="11" t="s">
        <v>80</v>
      </c>
      <c r="C74" s="12">
        <v>1897609</v>
      </c>
      <c r="E74" s="12">
        <v>34844767619</v>
      </c>
      <c r="G74" s="12">
        <v>20202468205</v>
      </c>
      <c r="N74" s="13"/>
      <c r="O74" s="12">
        <v>1897609</v>
      </c>
      <c r="Q74" s="12">
        <v>11140</v>
      </c>
      <c r="S74" s="12">
        <v>34844767619</v>
      </c>
      <c r="U74" s="12">
        <v>21013585043</v>
      </c>
      <c r="W74" s="14">
        <v>7.0935513304725235E-3</v>
      </c>
    </row>
    <row r="75" spans="1:23" x14ac:dyDescent="0.25">
      <c r="A75" s="11" t="s">
        <v>81</v>
      </c>
      <c r="C75" s="12">
        <v>799609</v>
      </c>
      <c r="E75" s="12">
        <v>26441435223</v>
      </c>
      <c r="G75" s="12">
        <v>141292771790</v>
      </c>
      <c r="N75" s="13"/>
      <c r="O75" s="12">
        <v>799609</v>
      </c>
      <c r="Q75" s="12">
        <v>186160</v>
      </c>
      <c r="S75" s="12">
        <v>26441435223</v>
      </c>
      <c r="U75" s="12">
        <v>147969522932</v>
      </c>
      <c r="W75" s="14">
        <v>4.9950039658431505E-2</v>
      </c>
    </row>
    <row r="76" spans="1:23" x14ac:dyDescent="0.25">
      <c r="A76" s="11" t="s">
        <v>82</v>
      </c>
      <c r="C76" s="12">
        <v>524472</v>
      </c>
      <c r="E76" s="12">
        <v>47772471538</v>
      </c>
      <c r="G76" s="12">
        <v>101110888887</v>
      </c>
      <c r="N76" s="13"/>
      <c r="O76" s="12">
        <v>524472</v>
      </c>
      <c r="Q76" s="12">
        <v>194630</v>
      </c>
      <c r="S76" s="12">
        <v>47772471538</v>
      </c>
      <c r="U76" s="12">
        <v>101470621347</v>
      </c>
      <c r="W76" s="14">
        <v>3.4253415568404375E-2</v>
      </c>
    </row>
    <row r="77" spans="1:23" x14ac:dyDescent="0.25">
      <c r="A77" s="11" t="s">
        <v>83</v>
      </c>
      <c r="C77" s="12">
        <v>914746</v>
      </c>
      <c r="E77" s="12">
        <v>14703933487</v>
      </c>
      <c r="G77" s="12">
        <v>13403130072</v>
      </c>
      <c r="N77" s="13"/>
      <c r="O77" s="12">
        <v>914746</v>
      </c>
      <c r="Q77" s="12">
        <v>13680</v>
      </c>
      <c r="S77" s="12">
        <v>14703933487</v>
      </c>
      <c r="U77" s="12">
        <v>12439268615</v>
      </c>
      <c r="W77" s="14">
        <v>4.1991211996180635E-3</v>
      </c>
    </row>
    <row r="78" spans="1:23" x14ac:dyDescent="0.25">
      <c r="A78" s="11" t="s">
        <v>84</v>
      </c>
      <c r="C78" s="12">
        <v>9469137</v>
      </c>
      <c r="E78" s="12">
        <v>106854573971</v>
      </c>
      <c r="G78" s="12">
        <v>36060420077</v>
      </c>
      <c r="N78" s="13"/>
      <c r="O78" s="12">
        <v>9469137</v>
      </c>
      <c r="Q78" s="12">
        <v>4699</v>
      </c>
      <c r="S78" s="12">
        <v>106854573971</v>
      </c>
      <c r="U78" s="12">
        <v>44230726688</v>
      </c>
      <c r="W78" s="14">
        <v>1.4930956783594889E-2</v>
      </c>
    </row>
    <row r="79" spans="1:23" x14ac:dyDescent="0.25">
      <c r="A79" s="11" t="s">
        <v>85</v>
      </c>
      <c r="C79" s="12">
        <v>1073068</v>
      </c>
      <c r="E79" s="12">
        <v>51346133740</v>
      </c>
      <c r="G79" s="12">
        <v>57867566063</v>
      </c>
      <c r="N79" s="13"/>
      <c r="O79" s="12">
        <v>1931522</v>
      </c>
      <c r="Q79" s="12">
        <v>31889</v>
      </c>
      <c r="S79" s="12">
        <v>51346133740</v>
      </c>
      <c r="U79" s="12">
        <v>61227818943</v>
      </c>
      <c r="W79" s="14">
        <v>2.0668661517599021E-2</v>
      </c>
    </row>
    <row r="80" spans="1:23" ht="37.5" x14ac:dyDescent="0.25">
      <c r="A80" s="11" t="s">
        <v>86</v>
      </c>
      <c r="C80" s="12">
        <v>8502170</v>
      </c>
      <c r="E80" s="12">
        <v>22635523238</v>
      </c>
      <c r="G80" s="12">
        <v>12212536118</v>
      </c>
      <c r="N80" s="13"/>
      <c r="O80" s="12">
        <v>8502170</v>
      </c>
      <c r="Q80" s="12">
        <v>1540</v>
      </c>
      <c r="S80" s="12">
        <v>22635523238</v>
      </c>
      <c r="U80" s="12">
        <v>13015436416</v>
      </c>
      <c r="W80" s="14">
        <v>4.3936180388292508E-3</v>
      </c>
    </row>
    <row r="81" spans="1:23" ht="56.25" x14ac:dyDescent="0.25">
      <c r="A81" s="11" t="s">
        <v>87</v>
      </c>
      <c r="C81" s="12">
        <v>0</v>
      </c>
      <c r="E81" s="12">
        <v>571</v>
      </c>
      <c r="G81" s="12">
        <v>571</v>
      </c>
      <c r="N81" s="13"/>
      <c r="O81" s="12">
        <v>0</v>
      </c>
      <c r="Q81" s="12">
        <v>6020</v>
      </c>
      <c r="S81" s="12">
        <v>571</v>
      </c>
      <c r="U81" s="12">
        <v>571</v>
      </c>
      <c r="W81" s="14">
        <v>1.9275234575211512E-10</v>
      </c>
    </row>
    <row r="82" spans="1:23" x14ac:dyDescent="0.25">
      <c r="A82" s="11" t="s">
        <v>88</v>
      </c>
      <c r="C82" s="12">
        <v>4335717</v>
      </c>
      <c r="E82" s="12">
        <v>22057204166</v>
      </c>
      <c r="G82" s="12">
        <v>22372792041</v>
      </c>
      <c r="N82" s="13"/>
      <c r="O82" s="12">
        <v>4335717</v>
      </c>
      <c r="Q82" s="12">
        <v>5170</v>
      </c>
      <c r="S82" s="12">
        <v>22057204166</v>
      </c>
      <c r="U82" s="12">
        <v>22282283732</v>
      </c>
      <c r="W82" s="14">
        <v>7.52182567085323E-3</v>
      </c>
    </row>
    <row r="83" spans="1:23" x14ac:dyDescent="0.25">
      <c r="A83" s="15" t="s">
        <v>89</v>
      </c>
      <c r="C83" s="15">
        <f>SUM(C11:$C$82)</f>
        <v>505629579</v>
      </c>
      <c r="E83" s="15">
        <f>SUM(E11:$E$82)</f>
        <v>2373750563086</v>
      </c>
      <c r="G83" s="15">
        <f>SUM(G11:$G$82)</f>
        <v>2641688320875</v>
      </c>
      <c r="I83" s="15">
        <f>SUM(I11:$I$82)</f>
        <v>3975222</v>
      </c>
      <c r="J83" s="15">
        <f>SUM(J11:$J$82)</f>
        <v>47904478545</v>
      </c>
      <c r="L83" s="15">
        <f>SUM(L11:$L$82)</f>
        <v>1200000</v>
      </c>
      <c r="M83" s="15">
        <f>SUM(M11:$M$82)</f>
        <v>12501172836</v>
      </c>
      <c r="O83" s="15">
        <f>SUM(O11:$O$82)</f>
        <v>509263255</v>
      </c>
      <c r="Q83" s="15">
        <f>SUM(Q11:$Q$82)</f>
        <v>1465476</v>
      </c>
      <c r="S83" s="15">
        <f>SUM(S11:$S$82)</f>
        <v>2405077430934</v>
      </c>
      <c r="U83" s="15">
        <f>SUM(U11:$U$82)</f>
        <v>2831083185315</v>
      </c>
      <c r="W83" s="16">
        <f>SUM(W11:$W$82)</f>
        <v>0.95568813483158699</v>
      </c>
    </row>
    <row r="84" spans="1:23" x14ac:dyDescent="0.25">
      <c r="C84" s="17"/>
      <c r="E84" s="17"/>
      <c r="G84" s="17"/>
      <c r="I84" s="17"/>
      <c r="J84" s="17"/>
      <c r="L84" s="17"/>
      <c r="M84" s="17"/>
      <c r="O84" s="17"/>
      <c r="Q84" s="17"/>
      <c r="S84" s="17"/>
      <c r="U84" s="17"/>
      <c r="W84" s="17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activeCell="O21" sqref="O21"/>
    </sheetView>
  </sheetViews>
  <sheetFormatPr defaultRowHeight="18.75" x14ac:dyDescent="0.45"/>
  <cols>
    <col min="1" max="1" width="17" style="19" customWidth="1"/>
    <col min="2" max="2" width="1.42578125" style="19" customWidth="1"/>
    <col min="3" max="3" width="14.140625" style="19" customWidth="1"/>
    <col min="4" max="4" width="1.42578125" style="19" customWidth="1"/>
    <col min="5" max="5" width="14.140625" style="19" customWidth="1"/>
    <col min="6" max="6" width="1.42578125" style="19" customWidth="1"/>
    <col min="7" max="7" width="14.140625" style="19" customWidth="1"/>
    <col min="8" max="8" width="1.42578125" style="19" customWidth="1"/>
    <col min="9" max="9" width="14.140625" style="19" customWidth="1"/>
    <col min="10" max="10" width="1.42578125" style="19" customWidth="1"/>
    <col min="11" max="11" width="14.140625" style="19" customWidth="1"/>
    <col min="12" max="12" width="1.42578125" style="19" customWidth="1"/>
    <col min="13" max="13" width="14.140625" style="19" customWidth="1"/>
    <col min="14" max="14" width="1.42578125" style="19" customWidth="1"/>
    <col min="15" max="15" width="14.140625" style="19" customWidth="1"/>
    <col min="16" max="16" width="1.42578125" style="19" customWidth="1"/>
    <col min="17" max="17" width="14.140625" style="19" customWidth="1"/>
    <col min="18" max="16384" width="9.140625" style="19"/>
  </cols>
  <sheetData>
    <row r="1" spans="1:17" ht="20.100000000000001" customHeight="1" x14ac:dyDescent="0.45">
      <c r="A1" s="4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20.100000000000001" customHeight="1" x14ac:dyDescent="0.45">
      <c r="A2" s="4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0.100000000000001" customHeight="1" x14ac:dyDescent="0.45">
      <c r="A3" s="4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5" spans="1:17" ht="21" x14ac:dyDescent="0.45">
      <c r="A5" s="5" t="s">
        <v>90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7" spans="1:17" ht="21" x14ac:dyDescent="0.45">
      <c r="C7" s="6" t="s">
        <v>5</v>
      </c>
      <c r="D7" s="20"/>
      <c r="E7" s="20"/>
      <c r="F7" s="20"/>
      <c r="G7" s="20"/>
      <c r="H7" s="20"/>
      <c r="I7" s="20"/>
      <c r="K7" s="6" t="s">
        <v>7</v>
      </c>
      <c r="L7" s="20"/>
      <c r="M7" s="20"/>
      <c r="N7" s="20"/>
      <c r="O7" s="20"/>
      <c r="P7" s="20"/>
      <c r="Q7" s="20"/>
    </row>
    <row r="8" spans="1:17" ht="21" x14ac:dyDescent="0.45">
      <c r="A8" s="25" t="s">
        <v>91</v>
      </c>
      <c r="C8" s="25" t="s">
        <v>92</v>
      </c>
      <c r="E8" s="25" t="s">
        <v>93</v>
      </c>
      <c r="G8" s="25" t="s">
        <v>94</v>
      </c>
      <c r="I8" s="25" t="s">
        <v>95</v>
      </c>
      <c r="K8" s="25" t="s">
        <v>92</v>
      </c>
      <c r="M8" s="25" t="s">
        <v>93</v>
      </c>
      <c r="O8" s="25" t="s">
        <v>94</v>
      </c>
      <c r="Q8" s="25" t="s">
        <v>95</v>
      </c>
    </row>
    <row r="9" spans="1:17" x14ac:dyDescent="0.45">
      <c r="A9" s="15" t="s">
        <v>89</v>
      </c>
      <c r="C9" s="15">
        <f>SUM($C$8)</f>
        <v>0</v>
      </c>
      <c r="E9" s="15">
        <f>SUM($E$8)</f>
        <v>0</v>
      </c>
      <c r="I9" s="15">
        <f>SUM($I$8)</f>
        <v>0</v>
      </c>
      <c r="K9" s="15">
        <f>SUM($K$8)</f>
        <v>0</v>
      </c>
      <c r="M9" s="15">
        <f>SUM($M$8)</f>
        <v>0</v>
      </c>
      <c r="Q9" s="15">
        <f>SUM($Q$8)</f>
        <v>0</v>
      </c>
    </row>
    <row r="10" spans="1:17" x14ac:dyDescent="0.45">
      <c r="C10" s="17"/>
      <c r="E10" s="17"/>
      <c r="I10" s="17"/>
      <c r="K10" s="17"/>
      <c r="M10" s="17"/>
      <c r="Q10" s="17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1"/>
  <sheetViews>
    <sheetView rightToLeft="1" workbookViewId="0">
      <selection activeCell="M20" sqref="M20"/>
    </sheetView>
  </sheetViews>
  <sheetFormatPr defaultRowHeight="18.75" x14ac:dyDescent="0.45"/>
  <cols>
    <col min="1" max="1" width="17" style="19" customWidth="1"/>
    <col min="2" max="2" width="1.42578125" style="19" customWidth="1"/>
    <col min="3" max="3" width="8.5703125" style="19" customWidth="1"/>
    <col min="4" max="4" width="1.42578125" style="19" customWidth="1"/>
    <col min="5" max="5" width="11.42578125" style="19" customWidth="1"/>
    <col min="6" max="6" width="1.42578125" style="19" customWidth="1"/>
    <col min="7" max="7" width="11.42578125" style="19" customWidth="1"/>
    <col min="8" max="8" width="1.42578125" style="19" customWidth="1"/>
    <col min="9" max="9" width="11.42578125" style="19" customWidth="1"/>
    <col min="10" max="10" width="1.42578125" style="19" customWidth="1"/>
    <col min="11" max="11" width="7.140625" style="19" customWidth="1"/>
    <col min="12" max="12" width="1.42578125" style="19" customWidth="1"/>
    <col min="13" max="13" width="7.140625" style="19" customWidth="1"/>
    <col min="14" max="14" width="1.42578125" style="19" customWidth="1"/>
    <col min="15" max="15" width="11.42578125" style="19" customWidth="1"/>
    <col min="16" max="16" width="1.42578125" style="19" customWidth="1"/>
    <col min="17" max="17" width="18.42578125" style="19" customWidth="1"/>
    <col min="18" max="18" width="1.42578125" style="19" customWidth="1"/>
    <col min="19" max="19" width="18.42578125" style="19" customWidth="1"/>
    <col min="20" max="20" width="1.42578125" style="19" customWidth="1"/>
    <col min="21" max="21" width="11.42578125" style="19" customWidth="1"/>
    <col min="22" max="22" width="18.42578125" style="19" customWidth="1"/>
    <col min="23" max="23" width="1.42578125" style="19" customWidth="1"/>
    <col min="24" max="24" width="11.42578125" style="19" customWidth="1"/>
    <col min="25" max="25" width="18.42578125" style="19" customWidth="1"/>
    <col min="26" max="26" width="1.42578125" style="19" customWidth="1"/>
    <col min="27" max="27" width="11.42578125" style="19" customWidth="1"/>
    <col min="28" max="28" width="1.42578125" style="19" customWidth="1"/>
    <col min="29" max="29" width="11.42578125" style="19" customWidth="1"/>
    <col min="30" max="30" width="1.42578125" style="19" customWidth="1"/>
    <col min="31" max="31" width="18.42578125" style="19" customWidth="1"/>
    <col min="32" max="32" width="1.42578125" style="19" customWidth="1"/>
    <col min="33" max="33" width="18.42578125" style="19" customWidth="1"/>
    <col min="34" max="34" width="1.42578125" style="19" customWidth="1"/>
    <col min="35" max="35" width="8.5703125" style="19" customWidth="1"/>
    <col min="36" max="16384" width="9.140625" style="19"/>
  </cols>
  <sheetData>
    <row r="1" spans="1:35" ht="20.100000000000001" customHeight="1" x14ac:dyDescent="0.45">
      <c r="A1" s="4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</row>
    <row r="2" spans="1:35" ht="20.100000000000001" customHeight="1" x14ac:dyDescent="0.45">
      <c r="A2" s="4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</row>
    <row r="3" spans="1:35" ht="20.100000000000001" customHeight="1" x14ac:dyDescent="0.45">
      <c r="A3" s="4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</row>
    <row r="5" spans="1:35" ht="21" x14ac:dyDescent="0.45">
      <c r="A5" s="5" t="s">
        <v>96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</row>
    <row r="7" spans="1:35" ht="21" x14ac:dyDescent="0.45">
      <c r="C7" s="6" t="s">
        <v>97</v>
      </c>
      <c r="D7" s="20"/>
      <c r="E7" s="20"/>
      <c r="F7" s="20"/>
      <c r="G7" s="20"/>
      <c r="H7" s="20"/>
      <c r="I7" s="20"/>
      <c r="J7" s="20"/>
      <c r="K7" s="20"/>
      <c r="L7" s="20"/>
      <c r="M7" s="20"/>
      <c r="O7" s="6" t="s">
        <v>5</v>
      </c>
      <c r="P7" s="20"/>
      <c r="Q7" s="20"/>
      <c r="R7" s="20"/>
      <c r="S7" s="20"/>
      <c r="U7" s="6" t="s">
        <v>6</v>
      </c>
      <c r="V7" s="20"/>
      <c r="W7" s="20"/>
      <c r="X7" s="20"/>
      <c r="Y7" s="20"/>
      <c r="AA7" s="6" t="s">
        <v>7</v>
      </c>
      <c r="AB7" s="20"/>
      <c r="AC7" s="20"/>
      <c r="AD7" s="20"/>
      <c r="AE7" s="20"/>
      <c r="AF7" s="20"/>
      <c r="AG7" s="20"/>
      <c r="AH7" s="20"/>
      <c r="AI7" s="20"/>
    </row>
    <row r="8" spans="1:35" x14ac:dyDescent="0.45">
      <c r="A8" s="7" t="s">
        <v>98</v>
      </c>
      <c r="C8" s="8" t="s">
        <v>99</v>
      </c>
      <c r="E8" s="8" t="s">
        <v>100</v>
      </c>
      <c r="G8" s="8" t="s">
        <v>101</v>
      </c>
      <c r="I8" s="8" t="s">
        <v>102</v>
      </c>
      <c r="K8" s="8" t="s">
        <v>103</v>
      </c>
      <c r="M8" s="8" t="s">
        <v>95</v>
      </c>
      <c r="O8" s="7" t="s">
        <v>9</v>
      </c>
      <c r="Q8" s="7" t="s">
        <v>10</v>
      </c>
      <c r="S8" s="7" t="s">
        <v>11</v>
      </c>
      <c r="U8" s="7" t="s">
        <v>12</v>
      </c>
      <c r="V8" s="18"/>
      <c r="X8" s="7" t="s">
        <v>13</v>
      </c>
      <c r="Y8" s="18"/>
      <c r="AA8" s="7" t="s">
        <v>9</v>
      </c>
      <c r="AC8" s="8" t="s">
        <v>104</v>
      </c>
      <c r="AE8" s="7" t="s">
        <v>10</v>
      </c>
      <c r="AG8" s="7" t="s">
        <v>11</v>
      </c>
      <c r="AI8" s="8" t="s">
        <v>15</v>
      </c>
    </row>
    <row r="9" spans="1:35" x14ac:dyDescent="0.45">
      <c r="A9" s="9"/>
      <c r="C9" s="9"/>
      <c r="E9" s="9"/>
      <c r="G9" s="9"/>
      <c r="I9" s="9"/>
      <c r="K9" s="9"/>
      <c r="M9" s="9"/>
      <c r="O9" s="9"/>
      <c r="Q9" s="9"/>
      <c r="S9" s="9"/>
      <c r="U9" s="10" t="s">
        <v>9</v>
      </c>
      <c r="V9" s="10" t="s">
        <v>10</v>
      </c>
      <c r="X9" s="10" t="s">
        <v>9</v>
      </c>
      <c r="Y9" s="10" t="s">
        <v>16</v>
      </c>
      <c r="AA9" s="9"/>
      <c r="AC9" s="9"/>
      <c r="AE9" s="9"/>
      <c r="AG9" s="9"/>
      <c r="AI9" s="9"/>
    </row>
    <row r="10" spans="1:35" x14ac:dyDescent="0.45">
      <c r="A10" s="15" t="s">
        <v>89</v>
      </c>
      <c r="O10" s="15">
        <f>SUM($O$9)</f>
        <v>0</v>
      </c>
      <c r="Q10" s="15">
        <f>SUM($Q$9)</f>
        <v>0</v>
      </c>
      <c r="S10" s="15">
        <f>SUM($S$9)</f>
        <v>0</v>
      </c>
      <c r="U10" s="15">
        <f>SUM($U$9)</f>
        <v>0</v>
      </c>
      <c r="V10" s="15">
        <f>SUM($V$9)</f>
        <v>0</v>
      </c>
      <c r="X10" s="15">
        <f>SUM($X$9)</f>
        <v>0</v>
      </c>
      <c r="Y10" s="15">
        <f>SUM($Y$9)</f>
        <v>0</v>
      </c>
      <c r="AA10" s="15">
        <f>SUM($AA$9)</f>
        <v>0</v>
      </c>
      <c r="AC10" s="15">
        <f>SUM($AC$9)</f>
        <v>0</v>
      </c>
      <c r="AE10" s="15">
        <f>SUM($AE$9)</f>
        <v>0</v>
      </c>
      <c r="AG10" s="15">
        <f>SUM($AG$9)</f>
        <v>0</v>
      </c>
      <c r="AI10" s="16">
        <f>SUM($AI$9)</f>
        <v>0</v>
      </c>
    </row>
    <row r="11" spans="1:35" x14ac:dyDescent="0.45">
      <c r="O11" s="17"/>
      <c r="Q11" s="17"/>
      <c r="S11" s="17"/>
      <c r="U11" s="17"/>
      <c r="V11" s="17"/>
      <c r="X11" s="17"/>
      <c r="Y11" s="17"/>
      <c r="AA11" s="17"/>
      <c r="AC11" s="17"/>
      <c r="AE11" s="17"/>
      <c r="AG11" s="17"/>
      <c r="AI11" s="17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K22" sqref="K22"/>
    </sheetView>
  </sheetViews>
  <sheetFormatPr defaultRowHeight="18.75" x14ac:dyDescent="0.45"/>
  <cols>
    <col min="1" max="1" width="28.42578125" style="19" customWidth="1"/>
    <col min="2" max="2" width="1.42578125" style="19" customWidth="1"/>
    <col min="3" max="3" width="11.42578125" style="19" customWidth="1"/>
    <col min="4" max="4" width="1.42578125" style="19" customWidth="1"/>
    <col min="5" max="5" width="11.42578125" style="19" customWidth="1"/>
    <col min="6" max="6" width="1.42578125" style="19" customWidth="1"/>
    <col min="7" max="7" width="14.140625" style="19" customWidth="1"/>
    <col min="8" max="8" width="1.42578125" style="19" customWidth="1"/>
    <col min="9" max="9" width="8.5703125" style="19" customWidth="1"/>
    <col min="10" max="10" width="1.42578125" style="19" customWidth="1"/>
    <col min="11" max="11" width="21.28515625" style="19" customWidth="1"/>
    <col min="12" max="12" width="1.42578125" style="19" customWidth="1"/>
    <col min="13" max="13" width="28.42578125" style="19" customWidth="1"/>
    <col min="14" max="16384" width="9.140625" style="19"/>
  </cols>
  <sheetData>
    <row r="1" spans="1:13" ht="20.100000000000001" customHeight="1" x14ac:dyDescent="0.45">
      <c r="A1" s="4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0.100000000000001" customHeight="1" x14ac:dyDescent="0.45">
      <c r="A2" s="4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0.100000000000001" customHeight="1" x14ac:dyDescent="0.45">
      <c r="A3" s="4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5" spans="1:13" ht="21" x14ac:dyDescent="0.45">
      <c r="A5" s="5" t="s">
        <v>105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ht="21" x14ac:dyDescent="0.45">
      <c r="A6" s="5" t="s">
        <v>106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8" spans="1:13" ht="21" x14ac:dyDescent="0.45">
      <c r="C8" s="6" t="s">
        <v>7</v>
      </c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3" ht="42" x14ac:dyDescent="0.45">
      <c r="A9" s="25" t="s">
        <v>107</v>
      </c>
      <c r="C9" s="25" t="s">
        <v>9</v>
      </c>
      <c r="E9" s="25" t="s">
        <v>108</v>
      </c>
      <c r="G9" s="25" t="s">
        <v>109</v>
      </c>
      <c r="I9" s="25" t="s">
        <v>110</v>
      </c>
      <c r="K9" s="26" t="s">
        <v>111</v>
      </c>
      <c r="M9" s="25" t="s">
        <v>112</v>
      </c>
    </row>
    <row r="10" spans="1:13" x14ac:dyDescent="0.45">
      <c r="A10" s="15" t="s">
        <v>89</v>
      </c>
      <c r="K10" s="15">
        <f>SUM($K$9)</f>
        <v>0</v>
      </c>
    </row>
    <row r="11" spans="1:13" x14ac:dyDescent="0.45">
      <c r="K11" s="17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4"/>
  <sheetViews>
    <sheetView rightToLeft="1" workbookViewId="0">
      <selection activeCell="S13" sqref="S13"/>
    </sheetView>
  </sheetViews>
  <sheetFormatPr defaultRowHeight="18.75" x14ac:dyDescent="0.45"/>
  <cols>
    <col min="1" max="1" width="32.42578125" style="19" customWidth="1"/>
    <col min="2" max="2" width="1.42578125" style="19" customWidth="1"/>
    <col min="3" max="3" width="23.28515625" style="19" bestFit="1" customWidth="1"/>
    <col min="4" max="4" width="1.42578125" style="19" customWidth="1"/>
    <col min="5" max="5" width="10" style="19" customWidth="1"/>
    <col min="6" max="6" width="1.42578125" style="19" customWidth="1"/>
    <col min="7" max="7" width="11.42578125" style="19" customWidth="1"/>
    <col min="8" max="8" width="1.42578125" style="19" customWidth="1"/>
    <col min="9" max="9" width="11.42578125" style="19" customWidth="1"/>
    <col min="10" max="10" width="1.42578125" style="19" customWidth="1"/>
    <col min="11" max="11" width="18.42578125" style="19" customWidth="1"/>
    <col min="12" max="12" width="1.42578125" style="19" customWidth="1"/>
    <col min="13" max="13" width="18.42578125" style="19" customWidth="1"/>
    <col min="14" max="14" width="1.42578125" style="19" customWidth="1"/>
    <col min="15" max="15" width="18.42578125" style="19" customWidth="1"/>
    <col min="16" max="16" width="1.42578125" style="19" customWidth="1"/>
    <col min="17" max="17" width="18.42578125" style="19" customWidth="1"/>
    <col min="18" max="18" width="1.42578125" style="19" customWidth="1"/>
    <col min="19" max="19" width="10.7109375" style="19" customWidth="1"/>
    <col min="20" max="16384" width="9.140625" style="19"/>
  </cols>
  <sheetData>
    <row r="1" spans="1:19" ht="21" x14ac:dyDescent="0.45">
      <c r="A1" s="4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21" x14ac:dyDescent="0.45">
      <c r="A2" s="4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1" x14ac:dyDescent="0.45">
      <c r="A3" s="4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5" spans="1:19" ht="21" x14ac:dyDescent="0.45">
      <c r="A5" s="5" t="s">
        <v>113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7" spans="1:19" ht="21" x14ac:dyDescent="0.45">
      <c r="C7" s="6" t="s">
        <v>114</v>
      </c>
      <c r="D7" s="20"/>
      <c r="E7" s="20"/>
      <c r="F7" s="20"/>
      <c r="G7" s="20"/>
      <c r="H7" s="20"/>
      <c r="I7" s="20"/>
      <c r="K7" s="25" t="s">
        <v>5</v>
      </c>
      <c r="M7" s="6" t="s">
        <v>6</v>
      </c>
      <c r="N7" s="20"/>
      <c r="O7" s="20"/>
      <c r="Q7" s="6" t="s">
        <v>7</v>
      </c>
      <c r="R7" s="20"/>
      <c r="S7" s="20"/>
    </row>
    <row r="8" spans="1:19" ht="63" x14ac:dyDescent="0.45">
      <c r="A8" s="25" t="s">
        <v>115</v>
      </c>
      <c r="C8" s="25" t="s">
        <v>116</v>
      </c>
      <c r="E8" s="25" t="s">
        <v>117</v>
      </c>
      <c r="G8" s="26" t="s">
        <v>118</v>
      </c>
      <c r="I8" s="26" t="s">
        <v>119</v>
      </c>
      <c r="K8" s="25" t="s">
        <v>120</v>
      </c>
      <c r="M8" s="25" t="s">
        <v>121</v>
      </c>
      <c r="O8" s="25" t="s">
        <v>122</v>
      </c>
      <c r="Q8" s="25" t="s">
        <v>120</v>
      </c>
      <c r="S8" s="26" t="s">
        <v>15</v>
      </c>
    </row>
    <row r="9" spans="1:19" x14ac:dyDescent="0.45">
      <c r="A9" s="11" t="s">
        <v>123</v>
      </c>
      <c r="C9" s="13" t="s">
        <v>124</v>
      </c>
      <c r="E9" s="24" t="s">
        <v>125</v>
      </c>
      <c r="G9" s="13" t="s">
        <v>126</v>
      </c>
      <c r="I9" s="13" t="s">
        <v>127</v>
      </c>
      <c r="K9" s="12">
        <v>46435937928</v>
      </c>
      <c r="M9" s="12">
        <v>47015337068</v>
      </c>
      <c r="O9" s="12">
        <v>28888060839</v>
      </c>
      <c r="Q9" s="12">
        <v>64563214157</v>
      </c>
      <c r="S9" s="14">
        <v>2.179459015421702E-2</v>
      </c>
    </row>
    <row r="10" spans="1:19" x14ac:dyDescent="0.45">
      <c r="A10" s="11" t="s">
        <v>128</v>
      </c>
      <c r="C10" s="13" t="s">
        <v>129</v>
      </c>
      <c r="E10" s="24" t="s">
        <v>130</v>
      </c>
      <c r="G10" s="13" t="s">
        <v>131</v>
      </c>
      <c r="I10" s="13" t="s">
        <v>127</v>
      </c>
      <c r="K10" s="12">
        <v>123260675</v>
      </c>
      <c r="M10" s="12">
        <v>521222</v>
      </c>
      <c r="O10" s="12">
        <v>0</v>
      </c>
      <c r="Q10" s="12">
        <v>123781897</v>
      </c>
      <c r="S10" s="14">
        <v>4.1785028035721016E-5</v>
      </c>
    </row>
    <row r="11" spans="1:19" x14ac:dyDescent="0.45">
      <c r="A11" s="11" t="s">
        <v>132</v>
      </c>
      <c r="C11" s="13" t="s">
        <v>133</v>
      </c>
      <c r="E11" s="24" t="s">
        <v>125</v>
      </c>
      <c r="G11" s="13" t="s">
        <v>134</v>
      </c>
      <c r="I11" s="13" t="s">
        <v>127</v>
      </c>
      <c r="K11" s="12">
        <v>1159338</v>
      </c>
      <c r="P11" s="13"/>
      <c r="Q11" s="12">
        <v>1159338</v>
      </c>
      <c r="S11" s="14">
        <v>3.913574763915335E-7</v>
      </c>
    </row>
    <row r="12" spans="1:19" x14ac:dyDescent="0.45">
      <c r="A12" s="11" t="s">
        <v>132</v>
      </c>
      <c r="C12" s="13" t="s">
        <v>135</v>
      </c>
      <c r="E12" s="24" t="s">
        <v>125</v>
      </c>
      <c r="G12" s="13" t="s">
        <v>136</v>
      </c>
      <c r="I12" s="13" t="s">
        <v>127</v>
      </c>
      <c r="K12" s="12">
        <v>7094349</v>
      </c>
      <c r="P12" s="13"/>
      <c r="Q12" s="12">
        <v>7094349</v>
      </c>
      <c r="S12" s="14">
        <v>2.3948378482209672E-6</v>
      </c>
    </row>
    <row r="13" spans="1:19" x14ac:dyDescent="0.45">
      <c r="A13" s="15" t="s">
        <v>89</v>
      </c>
      <c r="K13" s="15">
        <f>SUM(K9:$K$12)</f>
        <v>46567452290</v>
      </c>
      <c r="M13" s="15">
        <f>SUM(M9:$M$12)</f>
        <v>47015858290</v>
      </c>
      <c r="O13" s="15">
        <f>SUM(O9:$O$12)</f>
        <v>28888060839</v>
      </c>
      <c r="Q13" s="15">
        <f>SUM(Q9:$Q$12)</f>
        <v>64695249741</v>
      </c>
      <c r="S13" s="16">
        <f>SUM(S9:$S$12)</f>
        <v>2.1839161377577354E-2</v>
      </c>
    </row>
    <row r="14" spans="1:19" x14ac:dyDescent="0.45">
      <c r="K14" s="17"/>
      <c r="M14" s="17"/>
      <c r="O14" s="17"/>
      <c r="Q14" s="17"/>
      <c r="S14" s="17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activeCell="AC10" sqref="AC10"/>
    </sheetView>
  </sheetViews>
  <sheetFormatPr defaultRowHeight="18.75" x14ac:dyDescent="0.45"/>
  <cols>
    <col min="1" max="1" width="17" style="19" customWidth="1"/>
    <col min="2" max="2" width="1.42578125" style="19" customWidth="1"/>
    <col min="3" max="3" width="11.42578125" style="19" customWidth="1"/>
    <col min="4" max="4" width="1.42578125" style="19" customWidth="1"/>
    <col min="5" max="5" width="7.140625" style="19" customWidth="1"/>
    <col min="6" max="6" width="1.42578125" style="19" customWidth="1"/>
    <col min="7" max="7" width="7.140625" style="19" customWidth="1"/>
    <col min="8" max="8" width="1.42578125" style="19" customWidth="1"/>
    <col min="9" max="9" width="11.42578125" style="19" customWidth="1"/>
    <col min="10" max="10" width="1.42578125" style="19" customWidth="1"/>
    <col min="11" max="11" width="11.42578125" style="19" customWidth="1"/>
    <col min="12" max="12" width="1.42578125" style="19" customWidth="1"/>
    <col min="13" max="13" width="17" style="19" customWidth="1"/>
    <col min="14" max="14" width="1.42578125" style="19" customWidth="1"/>
    <col min="15" max="15" width="17" style="19" customWidth="1"/>
    <col min="16" max="16" width="1.42578125" style="19" customWidth="1"/>
    <col min="17" max="17" width="11.42578125" style="19" customWidth="1"/>
    <col min="18" max="18" width="14.140625" style="19" customWidth="1"/>
    <col min="19" max="19" width="1.42578125" style="19" customWidth="1"/>
    <col min="20" max="20" width="11.42578125" style="19" customWidth="1"/>
    <col min="21" max="21" width="14.140625" style="19" customWidth="1"/>
    <col min="22" max="22" width="1.42578125" style="19" customWidth="1"/>
    <col min="23" max="23" width="11.42578125" style="19" customWidth="1"/>
    <col min="24" max="24" width="1.42578125" style="19" customWidth="1"/>
    <col min="25" max="25" width="17" style="19" customWidth="1"/>
    <col min="26" max="26" width="1.42578125" style="19" customWidth="1"/>
    <col min="27" max="27" width="17" style="19" customWidth="1"/>
    <col min="28" max="28" width="1.42578125" style="19" customWidth="1"/>
    <col min="29" max="29" width="8.5703125" style="19" customWidth="1"/>
    <col min="30" max="16384" width="9.140625" style="19"/>
  </cols>
  <sheetData>
    <row r="1" spans="1:29" ht="20.100000000000001" customHeight="1" x14ac:dyDescent="0.45">
      <c r="A1" s="4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29" ht="20.100000000000001" customHeight="1" x14ac:dyDescent="0.45">
      <c r="A2" s="4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29" ht="20.100000000000001" customHeight="1" x14ac:dyDescent="0.45">
      <c r="A3" s="4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5" spans="1:29" ht="21" x14ac:dyDescent="0.45">
      <c r="A5" s="5" t="s">
        <v>137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7" spans="1:29" ht="21" x14ac:dyDescent="0.45">
      <c r="K7" s="25" t="s">
        <v>5</v>
      </c>
      <c r="M7" s="6" t="s">
        <v>6</v>
      </c>
      <c r="N7" s="20"/>
      <c r="O7" s="20"/>
      <c r="P7" s="20"/>
      <c r="Q7" s="20"/>
      <c r="R7" s="20"/>
      <c r="S7" s="20"/>
      <c r="T7" s="20"/>
      <c r="U7" s="20"/>
      <c r="W7" s="6" t="s">
        <v>7</v>
      </c>
      <c r="X7" s="20"/>
      <c r="Y7" s="20"/>
      <c r="Z7" s="20"/>
      <c r="AA7" s="20"/>
      <c r="AB7" s="20"/>
      <c r="AC7" s="20"/>
    </row>
    <row r="8" spans="1:29" x14ac:dyDescent="0.45">
      <c r="A8" s="7" t="s">
        <v>138</v>
      </c>
      <c r="C8" s="8" t="s">
        <v>102</v>
      </c>
      <c r="E8" s="8" t="s">
        <v>119</v>
      </c>
      <c r="G8" s="8" t="s">
        <v>139</v>
      </c>
      <c r="I8" s="8" t="s">
        <v>100</v>
      </c>
      <c r="K8" s="7" t="s">
        <v>9</v>
      </c>
      <c r="M8" s="7" t="s">
        <v>10</v>
      </c>
      <c r="O8" s="7" t="s">
        <v>11</v>
      </c>
      <c r="Q8" s="7" t="s">
        <v>12</v>
      </c>
      <c r="R8" s="18"/>
      <c r="T8" s="7" t="s">
        <v>13</v>
      </c>
      <c r="U8" s="18"/>
      <c r="W8" s="7" t="s">
        <v>9</v>
      </c>
      <c r="Y8" s="7" t="s">
        <v>10</v>
      </c>
      <c r="AA8" s="7" t="s">
        <v>11</v>
      </c>
      <c r="AC8" s="8" t="s">
        <v>15</v>
      </c>
    </row>
    <row r="9" spans="1:29" x14ac:dyDescent="0.45">
      <c r="A9" s="9"/>
      <c r="C9" s="9"/>
      <c r="E9" s="9"/>
      <c r="G9" s="9"/>
      <c r="I9" s="9"/>
      <c r="K9" s="9"/>
      <c r="M9" s="9"/>
      <c r="O9" s="9"/>
      <c r="Q9" s="10" t="s">
        <v>9</v>
      </c>
      <c r="R9" s="10" t="s">
        <v>10</v>
      </c>
      <c r="T9" s="10" t="s">
        <v>9</v>
      </c>
      <c r="U9" s="10" t="s">
        <v>16</v>
      </c>
      <c r="W9" s="9"/>
      <c r="Y9" s="9"/>
      <c r="AA9" s="9"/>
      <c r="AC9" s="9"/>
    </row>
    <row r="10" spans="1:29" x14ac:dyDescent="0.45">
      <c r="A10" s="15" t="s">
        <v>89</v>
      </c>
      <c r="K10" s="15">
        <f>SUM($K$9)</f>
        <v>0</v>
      </c>
      <c r="M10" s="15">
        <f>SUM($M$9)</f>
        <v>0</v>
      </c>
      <c r="O10" s="15">
        <f>SUM($O$9)</f>
        <v>0</v>
      </c>
      <c r="Q10" s="15">
        <f>SUM($Q$9)</f>
        <v>0</v>
      </c>
      <c r="R10" s="15">
        <f>SUM($R$9)</f>
        <v>0</v>
      </c>
      <c r="T10" s="15">
        <f>SUM($T$9)</f>
        <v>0</v>
      </c>
      <c r="U10" s="15">
        <f>SUM($U$9)</f>
        <v>0</v>
      </c>
      <c r="W10" s="15">
        <f>SUM($W$9)</f>
        <v>0</v>
      </c>
      <c r="Y10" s="15">
        <f>SUM($Y$9)</f>
        <v>0</v>
      </c>
      <c r="AA10" s="15">
        <f>SUM($AA$9)</f>
        <v>0</v>
      </c>
      <c r="AC10" s="29">
        <f>SUM($AC$9)</f>
        <v>0</v>
      </c>
    </row>
    <row r="11" spans="1:29" x14ac:dyDescent="0.45">
      <c r="K11" s="17"/>
      <c r="M11" s="17"/>
      <c r="O11" s="17"/>
      <c r="Q11" s="17"/>
      <c r="R11" s="17"/>
      <c r="T11" s="17"/>
      <c r="U11" s="17"/>
      <c r="W11" s="17"/>
      <c r="Y11" s="17"/>
      <c r="AA11" s="17"/>
      <c r="AC11" s="17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L19" sqref="L19"/>
    </sheetView>
  </sheetViews>
  <sheetFormatPr defaultRowHeight="18.75" x14ac:dyDescent="0.45"/>
  <cols>
    <col min="1" max="1" width="49.7109375" style="19" customWidth="1"/>
    <col min="2" max="2" width="1.42578125" style="19" customWidth="1"/>
    <col min="3" max="3" width="11.42578125" style="19" customWidth="1"/>
    <col min="4" max="4" width="1.42578125" style="19" customWidth="1"/>
    <col min="5" max="5" width="21.28515625" style="19" customWidth="1"/>
    <col min="6" max="6" width="1.42578125" style="19" customWidth="1"/>
    <col min="7" max="7" width="11.42578125" style="19" customWidth="1"/>
    <col min="8" max="8" width="1.42578125" style="19" customWidth="1"/>
    <col min="9" max="9" width="11.42578125" style="19" customWidth="1"/>
    <col min="10" max="16384" width="9.140625" style="19"/>
  </cols>
  <sheetData>
    <row r="1" spans="1:9" ht="20.100000000000001" customHeight="1" x14ac:dyDescent="0.45">
      <c r="A1" s="4" t="s">
        <v>0</v>
      </c>
      <c r="B1" s="18"/>
      <c r="C1" s="18"/>
      <c r="D1" s="18"/>
      <c r="E1" s="18"/>
      <c r="F1" s="18"/>
      <c r="G1" s="18"/>
      <c r="H1" s="18"/>
      <c r="I1" s="18"/>
    </row>
    <row r="2" spans="1:9" ht="20.100000000000001" customHeight="1" x14ac:dyDescent="0.45">
      <c r="A2" s="4" t="s">
        <v>140</v>
      </c>
      <c r="B2" s="18"/>
      <c r="C2" s="18"/>
      <c r="D2" s="18"/>
      <c r="E2" s="18"/>
      <c r="F2" s="18"/>
      <c r="G2" s="18"/>
      <c r="H2" s="18"/>
      <c r="I2" s="18"/>
    </row>
    <row r="3" spans="1:9" ht="20.100000000000001" customHeight="1" x14ac:dyDescent="0.45">
      <c r="A3" s="4" t="s">
        <v>2</v>
      </c>
      <c r="B3" s="18"/>
      <c r="C3" s="18"/>
      <c r="D3" s="18"/>
      <c r="E3" s="18"/>
      <c r="F3" s="18"/>
      <c r="G3" s="18"/>
      <c r="H3" s="18"/>
      <c r="I3" s="18"/>
    </row>
    <row r="5" spans="1:9" ht="21" x14ac:dyDescent="0.45">
      <c r="A5" s="5" t="s">
        <v>141</v>
      </c>
      <c r="B5" s="18"/>
      <c r="C5" s="18"/>
      <c r="D5" s="18"/>
      <c r="E5" s="18"/>
      <c r="F5" s="18"/>
      <c r="G5" s="18"/>
      <c r="H5" s="18"/>
      <c r="I5" s="18"/>
    </row>
    <row r="7" spans="1:9" ht="42" x14ac:dyDescent="0.45">
      <c r="A7" s="25" t="s">
        <v>142</v>
      </c>
      <c r="C7" s="25" t="s">
        <v>143</v>
      </c>
      <c r="E7" s="25" t="s">
        <v>120</v>
      </c>
      <c r="G7" s="26" t="s">
        <v>144</v>
      </c>
      <c r="I7" s="26" t="s">
        <v>145</v>
      </c>
    </row>
    <row r="8" spans="1:9" ht="21" x14ac:dyDescent="0.45">
      <c r="A8" s="27" t="s">
        <v>146</v>
      </c>
      <c r="C8" s="13" t="s">
        <v>147</v>
      </c>
      <c r="E8" s="12">
        <v>-150158675559</v>
      </c>
      <c r="G8" s="28">
        <f>E8/-150123463907</f>
        <v>1.0002345512892097</v>
      </c>
      <c r="I8" s="14">
        <f>E8/2962350459456</f>
        <v>-5.0689031434374865E-2</v>
      </c>
    </row>
    <row r="9" spans="1:9" ht="21" x14ac:dyDescent="0.45">
      <c r="A9" s="27" t="s">
        <v>148</v>
      </c>
      <c r="C9" s="13" t="s">
        <v>149</v>
      </c>
      <c r="E9" s="12">
        <v>0</v>
      </c>
      <c r="G9" s="14">
        <f>E9/-150123463907</f>
        <v>0</v>
      </c>
      <c r="I9" s="14">
        <f>E9/2962350459456</f>
        <v>0</v>
      </c>
    </row>
    <row r="10" spans="1:9" ht="21" x14ac:dyDescent="0.45">
      <c r="A10" s="27" t="s">
        <v>150</v>
      </c>
      <c r="C10" s="13" t="s">
        <v>151</v>
      </c>
      <c r="E10" s="12">
        <v>3078782</v>
      </c>
      <c r="G10" s="14">
        <f>E10/-150123463907</f>
        <v>-2.0508333073817659E-5</v>
      </c>
      <c r="I10" s="14">
        <f>E10/2962350459456</f>
        <v>1.0393037698062847E-6</v>
      </c>
    </row>
    <row r="11" spans="1:9" ht="21" x14ac:dyDescent="0.45">
      <c r="A11" s="27" t="s">
        <v>152</v>
      </c>
      <c r="C11" s="13" t="s">
        <v>153</v>
      </c>
      <c r="E11" s="12">
        <v>32132870</v>
      </c>
      <c r="G11" s="14">
        <f>E11/-150123463907</f>
        <v>-2.1404295613579763E-4</v>
      </c>
      <c r="I11" s="14">
        <f>E11/2962350459456</f>
        <v>1.0847085933884006E-5</v>
      </c>
    </row>
    <row r="12" spans="1:9" ht="21" x14ac:dyDescent="0.45">
      <c r="A12" s="25" t="s">
        <v>89</v>
      </c>
      <c r="E12" s="15">
        <f>SUM(E8:$E$11)</f>
        <v>-150123463907</v>
      </c>
      <c r="G12" s="29">
        <f>SUM(G8:$G$11)</f>
        <v>1.0000000000000002</v>
      </c>
      <c r="I12" s="16">
        <f>SUM(I8:$I$11)</f>
        <v>-5.0677145044671169E-2</v>
      </c>
    </row>
    <row r="13" spans="1:9" x14ac:dyDescent="0.45">
      <c r="E13" s="17"/>
      <c r="G13" s="17"/>
      <c r="I13" s="17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65"/>
  <sheetViews>
    <sheetView rightToLeft="1" topLeftCell="A49" workbookViewId="0">
      <selection activeCell="X46" sqref="X46"/>
    </sheetView>
  </sheetViews>
  <sheetFormatPr defaultRowHeight="18.75" x14ac:dyDescent="0.45"/>
  <cols>
    <col min="1" max="1" width="17.85546875" style="19" bestFit="1" customWidth="1"/>
    <col min="2" max="2" width="1.42578125" style="19" customWidth="1"/>
    <col min="3" max="3" width="12" style="19" bestFit="1" customWidth="1"/>
    <col min="4" max="4" width="1.42578125" style="19" customWidth="1"/>
    <col min="5" max="5" width="13.7109375" style="19" bestFit="1" customWidth="1"/>
    <col min="6" max="6" width="1.42578125" style="19" customWidth="1"/>
    <col min="7" max="7" width="10.85546875" style="19" bestFit="1" customWidth="1"/>
    <col min="8" max="8" width="1.42578125" style="19" customWidth="1"/>
    <col min="9" max="9" width="15.28515625" style="19" bestFit="1" customWidth="1"/>
    <col min="10" max="10" width="1.42578125" style="19" customWidth="1"/>
    <col min="11" max="11" width="13.5703125" style="19" bestFit="1" customWidth="1"/>
    <col min="12" max="12" width="1.42578125" style="19" customWidth="1"/>
    <col min="13" max="13" width="16.42578125" style="19" bestFit="1" customWidth="1"/>
    <col min="14" max="14" width="1.42578125" style="19" customWidth="1"/>
    <col min="15" max="15" width="16.85546875" style="19" bestFit="1" customWidth="1"/>
    <col min="16" max="16" width="1.42578125" style="19" customWidth="1"/>
    <col min="17" max="17" width="16.42578125" style="19" bestFit="1" customWidth="1"/>
    <col min="18" max="18" width="1.42578125" style="19" customWidth="1"/>
    <col min="19" max="19" width="16.7109375" style="19" bestFit="1" customWidth="1"/>
    <col min="20" max="16384" width="9.140625" style="19"/>
  </cols>
  <sheetData>
    <row r="1" spans="1:19" ht="20.100000000000001" customHeight="1" x14ac:dyDescent="0.45">
      <c r="A1" s="4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20.100000000000001" customHeight="1" x14ac:dyDescent="0.45">
      <c r="A2" s="4" t="s">
        <v>140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0.100000000000001" customHeight="1" x14ac:dyDescent="0.45">
      <c r="A3" s="4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5" spans="1:19" ht="21" x14ac:dyDescent="0.45">
      <c r="A5" s="5" t="s">
        <v>154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7" spans="1:19" ht="21" x14ac:dyDescent="0.45">
      <c r="C7" s="6" t="s">
        <v>155</v>
      </c>
      <c r="D7" s="20"/>
      <c r="E7" s="20"/>
      <c r="F7" s="20"/>
      <c r="G7" s="20"/>
      <c r="I7" s="6" t="s">
        <v>156</v>
      </c>
      <c r="J7" s="20"/>
      <c r="K7" s="20"/>
      <c r="L7" s="20"/>
      <c r="M7" s="20"/>
      <c r="O7" s="6" t="s">
        <v>7</v>
      </c>
      <c r="P7" s="20"/>
      <c r="Q7" s="20"/>
      <c r="R7" s="20"/>
      <c r="S7" s="20"/>
    </row>
    <row r="8" spans="1:19" ht="63" x14ac:dyDescent="0.45">
      <c r="A8" s="25" t="s">
        <v>91</v>
      </c>
      <c r="C8" s="26" t="s">
        <v>157</v>
      </c>
      <c r="E8" s="26" t="s">
        <v>158</v>
      </c>
      <c r="G8" s="26" t="s">
        <v>159</v>
      </c>
      <c r="I8" s="26" t="s">
        <v>160</v>
      </c>
      <c r="K8" s="26" t="s">
        <v>161</v>
      </c>
      <c r="M8" s="26" t="s">
        <v>162</v>
      </c>
      <c r="O8" s="26" t="s">
        <v>160</v>
      </c>
      <c r="Q8" s="26" t="s">
        <v>161</v>
      </c>
      <c r="S8" s="26" t="s">
        <v>162</v>
      </c>
    </row>
    <row r="9" spans="1:19" ht="37.5" x14ac:dyDescent="0.45">
      <c r="A9" s="24" t="s">
        <v>18</v>
      </c>
      <c r="C9" s="13" t="s">
        <v>163</v>
      </c>
      <c r="E9" s="12">
        <v>3450913</v>
      </c>
      <c r="G9" s="12">
        <v>1060</v>
      </c>
      <c r="N9" s="13"/>
      <c r="O9" s="12">
        <v>3657967780</v>
      </c>
      <c r="Q9" s="12">
        <v>0</v>
      </c>
      <c r="S9" s="12">
        <v>3657967780</v>
      </c>
    </row>
    <row r="10" spans="1:19" x14ac:dyDescent="0.45">
      <c r="A10" s="24" t="s">
        <v>20</v>
      </c>
      <c r="C10" s="13" t="s">
        <v>164</v>
      </c>
      <c r="E10" s="12">
        <v>9300000</v>
      </c>
      <c r="G10" s="12">
        <v>82</v>
      </c>
      <c r="N10" s="13"/>
      <c r="O10" s="12">
        <v>762600000</v>
      </c>
      <c r="Q10" s="12">
        <v>0</v>
      </c>
      <c r="S10" s="12">
        <v>762600000</v>
      </c>
    </row>
    <row r="11" spans="1:19" x14ac:dyDescent="0.45">
      <c r="A11" s="24" t="s">
        <v>21</v>
      </c>
      <c r="C11" s="13" t="s">
        <v>165</v>
      </c>
      <c r="E11" s="12">
        <v>1298861</v>
      </c>
      <c r="G11" s="12">
        <v>2000</v>
      </c>
      <c r="N11" s="13"/>
      <c r="O11" s="12">
        <v>2597722000</v>
      </c>
      <c r="Q11" s="12">
        <v>-191202888</v>
      </c>
      <c r="S11" s="12">
        <v>2406519112</v>
      </c>
    </row>
    <row r="12" spans="1:19" ht="37.5" x14ac:dyDescent="0.45">
      <c r="A12" s="24" t="s">
        <v>22</v>
      </c>
      <c r="C12" s="13" t="s">
        <v>166</v>
      </c>
      <c r="E12" s="12">
        <v>1062934</v>
      </c>
      <c r="G12" s="12">
        <v>200</v>
      </c>
      <c r="N12" s="13"/>
      <c r="O12" s="12">
        <v>212586800</v>
      </c>
      <c r="Q12" s="12">
        <v>0</v>
      </c>
      <c r="S12" s="12">
        <v>212586800</v>
      </c>
    </row>
    <row r="13" spans="1:19" x14ac:dyDescent="0.45">
      <c r="A13" s="24" t="s">
        <v>23</v>
      </c>
      <c r="C13" s="13" t="s">
        <v>167</v>
      </c>
      <c r="E13" s="12">
        <v>4063799</v>
      </c>
      <c r="G13" s="12">
        <v>50</v>
      </c>
      <c r="N13" s="13"/>
      <c r="O13" s="12">
        <v>203189950</v>
      </c>
      <c r="Q13" s="12">
        <v>0</v>
      </c>
      <c r="S13" s="12">
        <v>203189950</v>
      </c>
    </row>
    <row r="14" spans="1:19" x14ac:dyDescent="0.45">
      <c r="A14" s="24" t="s">
        <v>25</v>
      </c>
      <c r="C14" s="13" t="s">
        <v>168</v>
      </c>
      <c r="E14" s="12">
        <v>6590486</v>
      </c>
      <c r="G14" s="12">
        <v>110</v>
      </c>
      <c r="N14" s="13"/>
      <c r="O14" s="12">
        <v>724953460</v>
      </c>
      <c r="Q14" s="12">
        <v>-77594407</v>
      </c>
      <c r="S14" s="12">
        <v>647359053</v>
      </c>
    </row>
    <row r="15" spans="1:19" x14ac:dyDescent="0.45">
      <c r="A15" s="24" t="s">
        <v>26</v>
      </c>
      <c r="C15" s="13" t="s">
        <v>169</v>
      </c>
      <c r="E15" s="12">
        <v>15500000</v>
      </c>
      <c r="G15" s="12">
        <v>19</v>
      </c>
      <c r="N15" s="13"/>
      <c r="O15" s="12">
        <v>294500000</v>
      </c>
      <c r="Q15" s="12">
        <v>-30228334</v>
      </c>
      <c r="S15" s="12">
        <v>264271666</v>
      </c>
    </row>
    <row r="16" spans="1:19" x14ac:dyDescent="0.45">
      <c r="A16" s="24" t="s">
        <v>27</v>
      </c>
      <c r="C16" s="13" t="s">
        <v>168</v>
      </c>
      <c r="E16" s="12">
        <v>33396214</v>
      </c>
      <c r="G16" s="12">
        <v>300</v>
      </c>
      <c r="N16" s="13"/>
      <c r="O16" s="12">
        <v>10018864200</v>
      </c>
      <c r="Q16" s="12">
        <v>0</v>
      </c>
      <c r="S16" s="12">
        <v>10018864200</v>
      </c>
    </row>
    <row r="17" spans="1:19" x14ac:dyDescent="0.45">
      <c r="A17" s="24" t="s">
        <v>28</v>
      </c>
      <c r="C17" s="13" t="s">
        <v>170</v>
      </c>
      <c r="E17" s="12">
        <v>34689360</v>
      </c>
      <c r="G17" s="12">
        <v>82</v>
      </c>
      <c r="N17" s="13"/>
      <c r="O17" s="12">
        <v>2844527520</v>
      </c>
      <c r="Q17" s="12">
        <v>0</v>
      </c>
      <c r="S17" s="12">
        <v>2844527520</v>
      </c>
    </row>
    <row r="18" spans="1:19" x14ac:dyDescent="0.45">
      <c r="A18" s="24" t="s">
        <v>29</v>
      </c>
      <c r="C18" s="13" t="s">
        <v>171</v>
      </c>
      <c r="E18" s="12">
        <v>4396570</v>
      </c>
      <c r="G18" s="12">
        <v>480</v>
      </c>
      <c r="N18" s="13"/>
      <c r="O18" s="12">
        <v>2110353600</v>
      </c>
      <c r="Q18" s="12">
        <v>0</v>
      </c>
      <c r="S18" s="12">
        <v>2110353600</v>
      </c>
    </row>
    <row r="19" spans="1:19" x14ac:dyDescent="0.45">
      <c r="A19" s="24" t="s">
        <v>31</v>
      </c>
      <c r="C19" s="13" t="s">
        <v>171</v>
      </c>
      <c r="E19" s="12">
        <v>5896000</v>
      </c>
      <c r="G19" s="12">
        <v>388</v>
      </c>
      <c r="N19" s="13"/>
      <c r="O19" s="12">
        <v>2287648000</v>
      </c>
      <c r="Q19" s="12">
        <v>0</v>
      </c>
      <c r="S19" s="12">
        <v>2287648000</v>
      </c>
    </row>
    <row r="20" spans="1:19" ht="37.5" x14ac:dyDescent="0.45">
      <c r="A20" s="24" t="s">
        <v>34</v>
      </c>
      <c r="C20" s="13" t="s">
        <v>172</v>
      </c>
      <c r="E20" s="12">
        <v>20400000</v>
      </c>
      <c r="G20" s="12">
        <v>1</v>
      </c>
      <c r="N20" s="13"/>
      <c r="O20" s="12">
        <v>20400000</v>
      </c>
      <c r="Q20" s="12">
        <v>-2172338</v>
      </c>
      <c r="S20" s="12">
        <v>18227662</v>
      </c>
    </row>
    <row r="21" spans="1:19" x14ac:dyDescent="0.45">
      <c r="A21" s="24" t="s">
        <v>35</v>
      </c>
      <c r="C21" s="13" t="s">
        <v>173</v>
      </c>
      <c r="E21" s="12">
        <v>918293</v>
      </c>
      <c r="G21" s="12">
        <v>2950</v>
      </c>
      <c r="N21" s="13"/>
      <c r="O21" s="12">
        <v>2708964350</v>
      </c>
      <c r="Q21" s="12">
        <v>-196201992</v>
      </c>
      <c r="S21" s="12">
        <v>2512762358</v>
      </c>
    </row>
    <row r="22" spans="1:19" x14ac:dyDescent="0.45">
      <c r="A22" s="24" t="s">
        <v>36</v>
      </c>
      <c r="C22" s="13" t="s">
        <v>174</v>
      </c>
      <c r="E22" s="12">
        <v>906145</v>
      </c>
      <c r="G22" s="12">
        <v>2920</v>
      </c>
      <c r="N22" s="13"/>
      <c r="O22" s="12">
        <v>2645943400</v>
      </c>
      <c r="Q22" s="12">
        <v>-166432897</v>
      </c>
      <c r="S22" s="12">
        <v>2479510503</v>
      </c>
    </row>
    <row r="23" spans="1:19" x14ac:dyDescent="0.45">
      <c r="A23" s="24" t="s">
        <v>37</v>
      </c>
      <c r="C23" s="13" t="s">
        <v>175</v>
      </c>
      <c r="E23" s="12">
        <v>1408297</v>
      </c>
      <c r="G23" s="12">
        <v>3500</v>
      </c>
      <c r="N23" s="13"/>
      <c r="O23" s="12">
        <v>4929039500</v>
      </c>
      <c r="Q23" s="12">
        <v>-382989172</v>
      </c>
      <c r="S23" s="12">
        <v>4546050328</v>
      </c>
    </row>
    <row r="24" spans="1:19" x14ac:dyDescent="0.45">
      <c r="A24" s="24" t="s">
        <v>38</v>
      </c>
      <c r="C24" s="13" t="s">
        <v>176</v>
      </c>
      <c r="E24" s="12">
        <v>107416</v>
      </c>
      <c r="G24" s="12">
        <v>143</v>
      </c>
      <c r="N24" s="13"/>
      <c r="O24" s="12">
        <v>15360488</v>
      </c>
      <c r="Q24" s="12">
        <v>-1752289</v>
      </c>
      <c r="S24" s="12">
        <v>13608199</v>
      </c>
    </row>
    <row r="25" spans="1:19" x14ac:dyDescent="0.45">
      <c r="A25" s="24" t="s">
        <v>39</v>
      </c>
      <c r="C25" s="13" t="s">
        <v>177</v>
      </c>
      <c r="E25" s="12">
        <v>18019860</v>
      </c>
      <c r="G25" s="12">
        <v>103</v>
      </c>
      <c r="N25" s="13"/>
      <c r="O25" s="12">
        <v>1856045580</v>
      </c>
      <c r="Q25" s="12">
        <v>0</v>
      </c>
      <c r="S25" s="12">
        <v>1856045580</v>
      </c>
    </row>
    <row r="26" spans="1:19" ht="37.5" x14ac:dyDescent="0.45">
      <c r="A26" s="24" t="s">
        <v>40</v>
      </c>
      <c r="C26" s="13" t="s">
        <v>178</v>
      </c>
      <c r="E26" s="12">
        <v>3140000</v>
      </c>
      <c r="G26" s="12">
        <v>500</v>
      </c>
      <c r="N26" s="13"/>
      <c r="O26" s="12">
        <v>1570000000</v>
      </c>
      <c r="Q26" s="12">
        <v>0</v>
      </c>
      <c r="S26" s="12">
        <v>1570000000</v>
      </c>
    </row>
    <row r="27" spans="1:19" x14ac:dyDescent="0.45">
      <c r="A27" s="24" t="s">
        <v>42</v>
      </c>
      <c r="C27" s="13" t="s">
        <v>179</v>
      </c>
      <c r="E27" s="12">
        <v>2370263</v>
      </c>
      <c r="G27" s="12">
        <v>590</v>
      </c>
      <c r="N27" s="13"/>
      <c r="O27" s="12">
        <v>1398455170</v>
      </c>
      <c r="Q27" s="12">
        <v>-102109425</v>
      </c>
      <c r="S27" s="12">
        <v>1296345745</v>
      </c>
    </row>
    <row r="28" spans="1:19" x14ac:dyDescent="0.45">
      <c r="A28" s="24" t="s">
        <v>44</v>
      </c>
      <c r="C28" s="13" t="s">
        <v>180</v>
      </c>
      <c r="E28" s="12">
        <v>1028378</v>
      </c>
      <c r="G28" s="12">
        <v>400</v>
      </c>
      <c r="N28" s="13"/>
      <c r="O28" s="12">
        <v>411351200</v>
      </c>
      <c r="Q28" s="12">
        <v>-39018434</v>
      </c>
      <c r="S28" s="12">
        <v>372332766</v>
      </c>
    </row>
    <row r="29" spans="1:19" x14ac:dyDescent="0.45">
      <c r="A29" s="24" t="s">
        <v>46</v>
      </c>
      <c r="C29" s="13" t="s">
        <v>181</v>
      </c>
      <c r="E29" s="12">
        <v>5109828</v>
      </c>
      <c r="G29" s="12">
        <v>3000</v>
      </c>
      <c r="N29" s="13"/>
      <c r="O29" s="12">
        <v>15329484000</v>
      </c>
      <c r="Q29" s="12">
        <v>0</v>
      </c>
      <c r="S29" s="12">
        <v>15329484000</v>
      </c>
    </row>
    <row r="30" spans="1:19" x14ac:dyDescent="0.45">
      <c r="A30" s="24" t="s">
        <v>47</v>
      </c>
      <c r="C30" s="13" t="s">
        <v>182</v>
      </c>
      <c r="E30" s="12">
        <v>4563157</v>
      </c>
      <c r="G30" s="12">
        <v>4070</v>
      </c>
      <c r="N30" s="13"/>
      <c r="O30" s="12">
        <v>18572048990</v>
      </c>
      <c r="Q30" s="12">
        <v>0</v>
      </c>
      <c r="S30" s="12">
        <v>18572048990</v>
      </c>
    </row>
    <row r="31" spans="1:19" x14ac:dyDescent="0.45">
      <c r="A31" s="24" t="s">
        <v>48</v>
      </c>
      <c r="C31" s="13" t="s">
        <v>167</v>
      </c>
      <c r="E31" s="12">
        <v>1662000</v>
      </c>
      <c r="G31" s="12">
        <v>2200</v>
      </c>
      <c r="N31" s="13"/>
      <c r="O31" s="12">
        <v>3656400000</v>
      </c>
      <c r="Q31" s="12">
        <v>0</v>
      </c>
      <c r="S31" s="12">
        <v>3656400000</v>
      </c>
    </row>
    <row r="32" spans="1:19" x14ac:dyDescent="0.45">
      <c r="A32" s="24" t="s">
        <v>50</v>
      </c>
      <c r="C32" s="13" t="s">
        <v>179</v>
      </c>
      <c r="E32" s="12">
        <v>132164</v>
      </c>
      <c r="G32" s="12">
        <v>10800</v>
      </c>
      <c r="N32" s="13"/>
      <c r="O32" s="12">
        <v>1427371200</v>
      </c>
      <c r="Q32" s="12">
        <v>0</v>
      </c>
      <c r="S32" s="12">
        <v>1427371200</v>
      </c>
    </row>
    <row r="33" spans="1:19" ht="37.5" x14ac:dyDescent="0.45">
      <c r="A33" s="24" t="s">
        <v>51</v>
      </c>
      <c r="C33" s="13" t="s">
        <v>167</v>
      </c>
      <c r="E33" s="12">
        <v>1099874</v>
      </c>
      <c r="G33" s="12">
        <v>6350</v>
      </c>
      <c r="N33" s="13"/>
      <c r="O33" s="12">
        <v>6984199900</v>
      </c>
      <c r="Q33" s="12">
        <v>-701432276</v>
      </c>
      <c r="S33" s="12">
        <v>6282767624</v>
      </c>
    </row>
    <row r="34" spans="1:19" x14ac:dyDescent="0.45">
      <c r="A34" s="24" t="s">
        <v>52</v>
      </c>
      <c r="C34" s="13" t="s">
        <v>183</v>
      </c>
      <c r="E34" s="12">
        <v>465796</v>
      </c>
      <c r="G34" s="12">
        <v>7500</v>
      </c>
      <c r="N34" s="13"/>
      <c r="O34" s="12">
        <v>3493470000</v>
      </c>
      <c r="Q34" s="12">
        <v>0</v>
      </c>
      <c r="S34" s="12">
        <v>3493470000</v>
      </c>
    </row>
    <row r="35" spans="1:19" ht="37.5" x14ac:dyDescent="0.45">
      <c r="A35" s="24" t="s">
        <v>53</v>
      </c>
      <c r="C35" s="13" t="s">
        <v>184</v>
      </c>
      <c r="E35" s="12">
        <v>3622500</v>
      </c>
      <c r="G35" s="12">
        <v>150</v>
      </c>
      <c r="N35" s="13"/>
      <c r="O35" s="12">
        <v>543375000</v>
      </c>
      <c r="Q35" s="12">
        <v>0</v>
      </c>
      <c r="S35" s="12">
        <v>543375000</v>
      </c>
    </row>
    <row r="36" spans="1:19" ht="37.5" x14ac:dyDescent="0.45">
      <c r="A36" s="24" t="s">
        <v>54</v>
      </c>
      <c r="C36" s="13" t="s">
        <v>185</v>
      </c>
      <c r="E36" s="12">
        <v>4128131</v>
      </c>
      <c r="G36" s="12">
        <v>77</v>
      </c>
      <c r="N36" s="13"/>
      <c r="O36" s="12">
        <v>317866087</v>
      </c>
      <c r="Q36" s="12">
        <v>-36432196</v>
      </c>
      <c r="S36" s="12">
        <v>281433891</v>
      </c>
    </row>
    <row r="37" spans="1:19" x14ac:dyDescent="0.45">
      <c r="A37" s="24" t="s">
        <v>55</v>
      </c>
      <c r="C37" s="13" t="s">
        <v>186</v>
      </c>
      <c r="E37" s="12">
        <v>25509423</v>
      </c>
      <c r="G37" s="12">
        <v>90</v>
      </c>
      <c r="N37" s="13"/>
      <c r="O37" s="12">
        <v>2295848070</v>
      </c>
      <c r="Q37" s="12">
        <v>-234385473</v>
      </c>
      <c r="S37" s="12">
        <v>2061462597</v>
      </c>
    </row>
    <row r="38" spans="1:19" x14ac:dyDescent="0.45">
      <c r="A38" s="24" t="s">
        <v>56</v>
      </c>
      <c r="C38" s="13" t="s">
        <v>187</v>
      </c>
      <c r="E38" s="12">
        <v>5072000</v>
      </c>
      <c r="G38" s="12">
        <v>3570</v>
      </c>
      <c r="N38" s="13"/>
      <c r="O38" s="12">
        <v>18107040000</v>
      </c>
      <c r="Q38" s="12">
        <v>-1868539754</v>
      </c>
      <c r="S38" s="12">
        <v>16238500246</v>
      </c>
    </row>
    <row r="39" spans="1:19" x14ac:dyDescent="0.45">
      <c r="A39" s="24" t="s">
        <v>57</v>
      </c>
      <c r="C39" s="13" t="s">
        <v>178</v>
      </c>
      <c r="E39" s="12">
        <v>6632373</v>
      </c>
      <c r="G39" s="12">
        <v>300</v>
      </c>
      <c r="N39" s="13"/>
      <c r="O39" s="12">
        <v>1989711900</v>
      </c>
      <c r="Q39" s="12">
        <v>-177497693</v>
      </c>
      <c r="S39" s="12">
        <v>1812214207</v>
      </c>
    </row>
    <row r="40" spans="1:19" x14ac:dyDescent="0.45">
      <c r="A40" s="24" t="s">
        <v>58</v>
      </c>
      <c r="C40" s="13" t="s">
        <v>171</v>
      </c>
      <c r="E40" s="12">
        <v>3669606</v>
      </c>
      <c r="G40" s="12">
        <v>1780</v>
      </c>
      <c r="N40" s="13"/>
      <c r="O40" s="12">
        <v>6531898680</v>
      </c>
      <c r="Q40" s="12">
        <v>-709815607</v>
      </c>
      <c r="S40" s="12">
        <v>5822083073</v>
      </c>
    </row>
    <row r="41" spans="1:19" x14ac:dyDescent="0.45">
      <c r="A41" s="24" t="s">
        <v>59</v>
      </c>
      <c r="C41" s="13" t="s">
        <v>188</v>
      </c>
      <c r="E41" s="12">
        <v>2856444</v>
      </c>
      <c r="G41" s="12">
        <v>1630</v>
      </c>
      <c r="N41" s="13"/>
      <c r="O41" s="12">
        <v>4656003720</v>
      </c>
      <c r="Q41" s="12">
        <v>-425906999</v>
      </c>
      <c r="S41" s="12">
        <v>4230096721</v>
      </c>
    </row>
    <row r="42" spans="1:19" x14ac:dyDescent="0.45">
      <c r="A42" s="24" t="s">
        <v>60</v>
      </c>
      <c r="C42" s="13" t="s">
        <v>189</v>
      </c>
      <c r="E42" s="12">
        <v>30000480</v>
      </c>
      <c r="G42" s="12">
        <v>400</v>
      </c>
      <c r="N42" s="13"/>
      <c r="O42" s="12">
        <v>12000192000</v>
      </c>
      <c r="Q42" s="12">
        <v>-1297516178</v>
      </c>
      <c r="S42" s="12">
        <v>10702675822</v>
      </c>
    </row>
    <row r="43" spans="1:19" x14ac:dyDescent="0.45">
      <c r="A43" s="24" t="s">
        <v>61</v>
      </c>
      <c r="C43" s="13" t="s">
        <v>170</v>
      </c>
      <c r="E43" s="12">
        <v>4864824</v>
      </c>
      <c r="G43" s="12">
        <v>250</v>
      </c>
      <c r="N43" s="13"/>
      <c r="O43" s="12">
        <v>1216206000</v>
      </c>
      <c r="Q43" s="12">
        <v>0</v>
      </c>
      <c r="S43" s="12">
        <v>1216206000</v>
      </c>
    </row>
    <row r="44" spans="1:19" x14ac:dyDescent="0.45">
      <c r="A44" s="24" t="s">
        <v>62</v>
      </c>
      <c r="C44" s="13" t="s">
        <v>190</v>
      </c>
      <c r="E44" s="12">
        <v>164000</v>
      </c>
      <c r="G44" s="12">
        <v>11000</v>
      </c>
      <c r="N44" s="13"/>
      <c r="O44" s="12">
        <v>1804000000</v>
      </c>
      <c r="Q44" s="12">
        <v>0</v>
      </c>
      <c r="S44" s="12">
        <v>1804000000</v>
      </c>
    </row>
    <row r="45" spans="1:19" x14ac:dyDescent="0.45">
      <c r="A45" s="24" t="s">
        <v>63</v>
      </c>
      <c r="C45" s="13" t="s">
        <v>191</v>
      </c>
      <c r="E45" s="12">
        <v>3073204</v>
      </c>
      <c r="G45" s="12">
        <v>146</v>
      </c>
      <c r="N45" s="13"/>
      <c r="O45" s="12">
        <v>448687784</v>
      </c>
      <c r="Q45" s="12">
        <v>0</v>
      </c>
      <c r="S45" s="12">
        <v>448687784</v>
      </c>
    </row>
    <row r="46" spans="1:19" x14ac:dyDescent="0.45">
      <c r="A46" s="24" t="s">
        <v>65</v>
      </c>
      <c r="C46" s="13" t="s">
        <v>189</v>
      </c>
      <c r="E46" s="12">
        <v>5214517</v>
      </c>
      <c r="G46" s="12">
        <v>960</v>
      </c>
      <c r="N46" s="13"/>
      <c r="O46" s="12">
        <v>5005936320</v>
      </c>
      <c r="Q46" s="12">
        <v>-541264953</v>
      </c>
      <c r="S46" s="12">
        <v>4464671367</v>
      </c>
    </row>
    <row r="47" spans="1:19" x14ac:dyDescent="0.45">
      <c r="A47" s="24" t="s">
        <v>67</v>
      </c>
      <c r="C47" s="13" t="s">
        <v>192</v>
      </c>
      <c r="E47" s="12">
        <v>59232</v>
      </c>
      <c r="G47" s="12">
        <v>700</v>
      </c>
      <c r="N47" s="13"/>
      <c r="O47" s="12">
        <v>41462400</v>
      </c>
      <c r="Q47" s="12">
        <v>-5039353</v>
      </c>
      <c r="S47" s="12">
        <v>36423047</v>
      </c>
    </row>
    <row r="48" spans="1:19" x14ac:dyDescent="0.45">
      <c r="A48" s="24" t="s">
        <v>68</v>
      </c>
      <c r="C48" s="13" t="s">
        <v>171</v>
      </c>
      <c r="E48" s="12">
        <v>18757689</v>
      </c>
      <c r="G48" s="12">
        <v>370</v>
      </c>
      <c r="N48" s="13"/>
      <c r="O48" s="12">
        <v>6940344930</v>
      </c>
      <c r="Q48" s="12">
        <v>0</v>
      </c>
      <c r="S48" s="12">
        <v>6940344930</v>
      </c>
    </row>
    <row r="49" spans="1:19" x14ac:dyDescent="0.45">
      <c r="A49" s="24" t="s">
        <v>69</v>
      </c>
      <c r="C49" s="13" t="s">
        <v>193</v>
      </c>
      <c r="E49" s="12">
        <v>435742</v>
      </c>
      <c r="G49" s="12">
        <v>6000</v>
      </c>
      <c r="N49" s="13"/>
      <c r="O49" s="12">
        <v>2614452000</v>
      </c>
      <c r="Q49" s="12">
        <v>-186271389</v>
      </c>
      <c r="S49" s="12">
        <v>2428180611</v>
      </c>
    </row>
    <row r="50" spans="1:19" x14ac:dyDescent="0.45">
      <c r="A50" s="24" t="s">
        <v>70</v>
      </c>
      <c r="C50" s="13" t="s">
        <v>194</v>
      </c>
      <c r="E50" s="12">
        <v>7481555</v>
      </c>
      <c r="G50" s="12">
        <v>500</v>
      </c>
      <c r="N50" s="13"/>
      <c r="O50" s="12">
        <v>3740777500</v>
      </c>
      <c r="Q50" s="12">
        <v>-438761085</v>
      </c>
      <c r="S50" s="12">
        <v>3302016415</v>
      </c>
    </row>
    <row r="51" spans="1:19" ht="37.5" x14ac:dyDescent="0.45">
      <c r="A51" s="24" t="s">
        <v>71</v>
      </c>
      <c r="C51" s="13" t="s">
        <v>195</v>
      </c>
      <c r="E51" s="12">
        <v>145</v>
      </c>
      <c r="G51" s="12">
        <v>1350</v>
      </c>
      <c r="N51" s="13"/>
      <c r="O51" s="12">
        <v>195750</v>
      </c>
      <c r="Q51" s="12">
        <v>0</v>
      </c>
      <c r="S51" s="12">
        <v>195750</v>
      </c>
    </row>
    <row r="52" spans="1:19" x14ac:dyDescent="0.45">
      <c r="A52" s="24" t="s">
        <v>72</v>
      </c>
      <c r="C52" s="13" t="s">
        <v>168</v>
      </c>
      <c r="E52" s="12">
        <v>30102294</v>
      </c>
      <c r="G52" s="12">
        <v>610</v>
      </c>
      <c r="N52" s="13"/>
      <c r="O52" s="12">
        <v>18362399340</v>
      </c>
      <c r="Q52" s="12">
        <v>0</v>
      </c>
      <c r="S52" s="12">
        <v>18362399340</v>
      </c>
    </row>
    <row r="53" spans="1:19" x14ac:dyDescent="0.45">
      <c r="A53" s="24" t="s">
        <v>73</v>
      </c>
      <c r="C53" s="13" t="s">
        <v>190</v>
      </c>
      <c r="E53" s="12">
        <v>5250000</v>
      </c>
      <c r="G53" s="12">
        <v>1500</v>
      </c>
      <c r="N53" s="13"/>
      <c r="O53" s="12">
        <v>7875000000</v>
      </c>
      <c r="Q53" s="12">
        <v>-825643777</v>
      </c>
      <c r="S53" s="12">
        <v>7049356223</v>
      </c>
    </row>
    <row r="54" spans="1:19" x14ac:dyDescent="0.45">
      <c r="A54" s="24" t="s">
        <v>74</v>
      </c>
      <c r="C54" s="13" t="s">
        <v>171</v>
      </c>
      <c r="E54" s="12">
        <v>11516363</v>
      </c>
      <c r="G54" s="12">
        <v>260</v>
      </c>
      <c r="N54" s="13"/>
      <c r="O54" s="12">
        <v>2994254380</v>
      </c>
      <c r="Q54" s="12">
        <v>0</v>
      </c>
      <c r="S54" s="12">
        <v>2994254380</v>
      </c>
    </row>
    <row r="55" spans="1:19" x14ac:dyDescent="0.45">
      <c r="A55" s="24" t="s">
        <v>75</v>
      </c>
      <c r="C55" s="13" t="s">
        <v>190</v>
      </c>
      <c r="E55" s="12">
        <v>6195381</v>
      </c>
      <c r="G55" s="12">
        <v>600</v>
      </c>
      <c r="N55" s="13"/>
      <c r="O55" s="12">
        <v>3717228600</v>
      </c>
      <c r="Q55" s="12">
        <v>0</v>
      </c>
      <c r="S55" s="12">
        <v>3717228600</v>
      </c>
    </row>
    <row r="56" spans="1:19" x14ac:dyDescent="0.45">
      <c r="A56" s="24" t="s">
        <v>76</v>
      </c>
      <c r="C56" s="13" t="s">
        <v>171</v>
      </c>
      <c r="E56" s="12">
        <v>39</v>
      </c>
      <c r="G56" s="12">
        <v>1000</v>
      </c>
      <c r="N56" s="13"/>
      <c r="O56" s="12">
        <v>39000</v>
      </c>
      <c r="Q56" s="12">
        <v>0</v>
      </c>
      <c r="S56" s="12">
        <v>39000</v>
      </c>
    </row>
    <row r="57" spans="1:19" x14ac:dyDescent="0.45">
      <c r="A57" s="24" t="s">
        <v>77</v>
      </c>
      <c r="C57" s="13" t="s">
        <v>168</v>
      </c>
      <c r="E57" s="12">
        <v>5277328</v>
      </c>
      <c r="G57" s="12">
        <v>200</v>
      </c>
      <c r="N57" s="13"/>
      <c r="O57" s="12">
        <v>1055465600</v>
      </c>
      <c r="Q57" s="12">
        <v>-112970324</v>
      </c>
      <c r="S57" s="12">
        <v>942495276</v>
      </c>
    </row>
    <row r="58" spans="1:19" x14ac:dyDescent="0.45">
      <c r="A58" s="24" t="s">
        <v>78</v>
      </c>
      <c r="C58" s="13" t="s">
        <v>164</v>
      </c>
      <c r="E58" s="12">
        <v>447572</v>
      </c>
      <c r="G58" s="12">
        <v>5550</v>
      </c>
      <c r="N58" s="13"/>
      <c r="O58" s="12">
        <v>2484024600</v>
      </c>
      <c r="Q58" s="12">
        <v>-245335763</v>
      </c>
      <c r="S58" s="12">
        <v>2238688837</v>
      </c>
    </row>
    <row r="59" spans="1:19" x14ac:dyDescent="0.45">
      <c r="A59" s="24" t="s">
        <v>80</v>
      </c>
      <c r="C59" s="13" t="s">
        <v>196</v>
      </c>
      <c r="E59" s="12">
        <v>1897609</v>
      </c>
      <c r="G59" s="12">
        <v>1900</v>
      </c>
      <c r="N59" s="13"/>
      <c r="O59" s="12">
        <v>3605457100</v>
      </c>
      <c r="Q59" s="12">
        <v>0</v>
      </c>
      <c r="S59" s="12">
        <v>3605457100</v>
      </c>
    </row>
    <row r="60" spans="1:19" x14ac:dyDescent="0.45">
      <c r="A60" s="24" t="s">
        <v>81</v>
      </c>
      <c r="C60" s="13" t="s">
        <v>167</v>
      </c>
      <c r="E60" s="12">
        <v>799609</v>
      </c>
      <c r="G60" s="12">
        <v>20000</v>
      </c>
      <c r="N60" s="13"/>
      <c r="O60" s="12">
        <v>15992180000</v>
      </c>
      <c r="Q60" s="12">
        <v>0</v>
      </c>
      <c r="S60" s="12">
        <v>15992180000</v>
      </c>
    </row>
    <row r="61" spans="1:19" x14ac:dyDescent="0.45">
      <c r="A61" s="24" t="s">
        <v>83</v>
      </c>
      <c r="C61" s="13" t="s">
        <v>197</v>
      </c>
      <c r="E61" s="12">
        <v>914746</v>
      </c>
      <c r="G61" s="12">
        <v>2000</v>
      </c>
      <c r="I61" s="12">
        <v>1829492000</v>
      </c>
      <c r="K61" s="12">
        <v>-246173494</v>
      </c>
      <c r="M61" s="12">
        <v>1583318506</v>
      </c>
      <c r="O61" s="12">
        <v>1829492000</v>
      </c>
      <c r="Q61" s="12">
        <v>-246173494</v>
      </c>
      <c r="S61" s="12">
        <v>1583318506</v>
      </c>
    </row>
    <row r="62" spans="1:19" x14ac:dyDescent="0.45">
      <c r="A62" s="24" t="s">
        <v>84</v>
      </c>
      <c r="C62" s="13" t="s">
        <v>182</v>
      </c>
      <c r="E62" s="12">
        <v>9469137</v>
      </c>
      <c r="G62" s="12">
        <v>530</v>
      </c>
      <c r="N62" s="13"/>
      <c r="O62" s="12">
        <v>5018642610</v>
      </c>
      <c r="Q62" s="12">
        <v>-407429136</v>
      </c>
      <c r="S62" s="12">
        <v>4611213474</v>
      </c>
    </row>
    <row r="63" spans="1:19" x14ac:dyDescent="0.45">
      <c r="A63" s="24" t="s">
        <v>88</v>
      </c>
      <c r="C63" s="13" t="s">
        <v>168</v>
      </c>
      <c r="E63" s="12">
        <v>2351210</v>
      </c>
      <c r="G63" s="12">
        <v>6500</v>
      </c>
      <c r="N63" s="13"/>
      <c r="O63" s="12">
        <v>15282865000</v>
      </c>
      <c r="Q63" s="12">
        <v>-1635780657</v>
      </c>
      <c r="S63" s="12">
        <v>13647084343</v>
      </c>
    </row>
    <row r="64" spans="1:19" x14ac:dyDescent="0.45">
      <c r="A64" s="15" t="s">
        <v>89</v>
      </c>
      <c r="I64" s="15">
        <f>SUM(I9:$I$63)</f>
        <v>1829492000</v>
      </c>
      <c r="K64" s="15">
        <f>SUM(K9:$K$63)</f>
        <v>-246173494</v>
      </c>
      <c r="M64" s="15">
        <f>SUM(M9:$M$63)</f>
        <v>1583318506</v>
      </c>
      <c r="O64" s="15">
        <f>SUM(O9:$O$63)</f>
        <v>237204493459</v>
      </c>
      <c r="Q64" s="15">
        <f>SUM(Q9:$Q$63)</f>
        <v>-11285898283</v>
      </c>
      <c r="S64" s="15">
        <f>SUM(S9:$S$63)</f>
        <v>225918595176</v>
      </c>
    </row>
    <row r="65" spans="9:19" x14ac:dyDescent="0.45">
      <c r="I65" s="17"/>
      <c r="K65" s="17"/>
      <c r="M65" s="17"/>
      <c r="O65" s="17"/>
      <c r="Q65" s="17"/>
      <c r="S65" s="17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Pouria Yasini</cp:lastModifiedBy>
  <dcterms:created xsi:type="dcterms:W3CDTF">2024-09-28T06:02:06Z</dcterms:created>
  <dcterms:modified xsi:type="dcterms:W3CDTF">2024-09-28T06:17:08Z</dcterms:modified>
</cp:coreProperties>
</file>