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yasini\Desktop\"/>
    </mc:Choice>
  </mc:AlternateContent>
  <xr:revisionPtr revIDLastSave="0" documentId="13_ncr:1_{20A45FFF-B8AE-4F33-A4EB-2B0CA46A90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I10" i="15"/>
  <c r="E10" i="15"/>
  <c r="K9" i="15"/>
  <c r="K10" i="15" s="1"/>
  <c r="G9" i="15"/>
  <c r="G10" i="15" s="1"/>
  <c r="Q9" i="14"/>
  <c r="O9" i="14"/>
  <c r="M9" i="14"/>
  <c r="K9" i="14"/>
  <c r="I9" i="14"/>
  <c r="G9" i="14"/>
  <c r="E9" i="14"/>
  <c r="C9" i="14"/>
  <c r="U80" i="13"/>
  <c r="S80" i="13"/>
  <c r="Q80" i="13"/>
  <c r="O80" i="13"/>
  <c r="M80" i="13"/>
  <c r="K80" i="13"/>
  <c r="I80" i="13"/>
  <c r="G80" i="13"/>
  <c r="E80" i="13"/>
  <c r="C80" i="13"/>
  <c r="Q82" i="12"/>
  <c r="O82" i="12"/>
  <c r="M82" i="12"/>
  <c r="K82" i="12"/>
  <c r="I82" i="12"/>
  <c r="G82" i="12"/>
  <c r="E82" i="12"/>
  <c r="C82" i="12"/>
  <c r="Q16" i="11"/>
  <c r="O16" i="11"/>
  <c r="M16" i="11"/>
  <c r="K16" i="11"/>
  <c r="I16" i="11"/>
  <c r="G16" i="11"/>
  <c r="E16" i="11"/>
  <c r="C16" i="11"/>
  <c r="S10" i="10"/>
  <c r="Q10" i="10"/>
  <c r="O10" i="10"/>
  <c r="M10" i="10"/>
  <c r="K10" i="10"/>
  <c r="I10" i="10"/>
  <c r="S66" i="9"/>
  <c r="Q66" i="9"/>
  <c r="O66" i="9"/>
  <c r="M66" i="9"/>
  <c r="K66" i="9"/>
  <c r="I66" i="9"/>
  <c r="G12" i="8"/>
  <c r="E12" i="8"/>
  <c r="I11" i="8"/>
  <c r="G11" i="8"/>
  <c r="I10" i="8"/>
  <c r="G10" i="8"/>
  <c r="I9" i="8"/>
  <c r="G9" i="8"/>
  <c r="I8" i="8"/>
  <c r="I12" i="8" s="1"/>
  <c r="G8" i="8"/>
  <c r="AC10" i="7"/>
  <c r="AA10" i="7"/>
  <c r="Y10" i="7"/>
  <c r="W10" i="7"/>
  <c r="U10" i="7"/>
  <c r="T10" i="7"/>
  <c r="R10" i="7"/>
  <c r="Q10" i="7"/>
  <c r="O10" i="7"/>
  <c r="M10" i="7"/>
  <c r="K10" i="7"/>
  <c r="S13" i="6"/>
  <c r="Q13" i="6"/>
  <c r="O13" i="6"/>
  <c r="M13" i="6"/>
  <c r="K13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83" i="2"/>
  <c r="U83" i="2"/>
  <c r="S83" i="2"/>
  <c r="Q83" i="2"/>
  <c r="O83" i="2"/>
  <c r="M83" i="2"/>
  <c r="L83" i="2"/>
  <c r="J83" i="2"/>
  <c r="I83" i="2"/>
  <c r="G83" i="2"/>
  <c r="E83" i="2"/>
  <c r="C83" i="2"/>
</calcChain>
</file>

<file path=xl/sharedStrings.xml><?xml version="1.0" encoding="utf-8"?>
<sst xmlns="http://schemas.openxmlformats.org/spreadsheetml/2006/main" count="640" uniqueCount="238">
  <si>
    <t>‫صندوق سرمايه ‌گذاري مشترك بورسيران</t>
  </si>
  <si>
    <t>‫صورت وضعیت پورتفوی</t>
  </si>
  <si>
    <t>‫برای ماه منتهی به 1403/07/30</t>
  </si>
  <si>
    <t>‫1- سرمایه گذاری ها</t>
  </si>
  <si>
    <t>‫1-1- سرمایه گذاری در سهام و حق تقدم سهام</t>
  </si>
  <si>
    <t>‫1403/06/31</t>
  </si>
  <si>
    <t>‫تغییرات طی دوره</t>
  </si>
  <si>
    <t>‫1403/07/30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</si>
  <si>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</si>
  <si>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</si>
  <si>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</si>
  <si>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</si>
  <si>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</si>
  <si>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</si>
  <si>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</si>
  <si>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</si>
  <si>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</si>
  <si>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‫آلومينيوم ايران</t>
  </si>
  <si>
    <t>‫آهن و فولاد غدير ايرانيان</t>
  </si>
  <si>
    <t>‫آهن و فولاد غدير ايرانيان (تقدم)</t>
  </si>
  <si>
    <t>‫اقتصاد نوين</t>
  </si>
  <si>
    <t>‫املاح ايران</t>
  </si>
  <si>
    <t>‫انتقال داده هاي آسياتك</t>
  </si>
  <si>
    <t>‫ايران تاير</t>
  </si>
  <si>
    <t>‫ايران خودرو</t>
  </si>
  <si>
    <t>‫ايران خودرو ديزل</t>
  </si>
  <si>
    <t>‫باما</t>
  </si>
  <si>
    <t>‫بانك خاورميانه</t>
  </si>
  <si>
    <t>‫بانك ملت</t>
  </si>
  <si>
    <t>‫بهار رز عاليس چناران</t>
  </si>
  <si>
    <t>‫بين المللي توسعه ص. معادن غدير</t>
  </si>
  <si>
    <t>‫بیمه کوثر</t>
  </si>
  <si>
    <t>‫توسعه سامانه ي نرم افزاري نگين</t>
  </si>
  <si>
    <t>‫توسعه فن افزار توسن</t>
  </si>
  <si>
    <t>‫حمل و نقل بین المللی خلیج فارس</t>
  </si>
  <si>
    <t>‫داروئي داروپخش</t>
  </si>
  <si>
    <t>‫داروسازي دانا</t>
  </si>
  <si>
    <t>‫داروسازي فارابي</t>
  </si>
  <si>
    <t>‫دارويي‌ رازك‌</t>
  </si>
  <si>
    <t>‫زامياد</t>
  </si>
  <si>
    <t>‫س. الماس حكمت ايرانيان</t>
  </si>
  <si>
    <t>‫سايپا</t>
  </si>
  <si>
    <t>‫سبحان_دارو</t>
  </si>
  <si>
    <t>‫سرمايه سبحان</t>
  </si>
  <si>
    <t>‫سرمايه گذاري البرز</t>
  </si>
  <si>
    <t>‫سرمايه گذاري سپه</t>
  </si>
  <si>
    <t>‫سرمايه گذاري غدير</t>
  </si>
  <si>
    <t>‫سيمان آبيك</t>
  </si>
  <si>
    <t>‫سيمان اردستان</t>
  </si>
  <si>
    <t>‫سيمان سپاهان</t>
  </si>
  <si>
    <t>‫سيمان فارس</t>
  </si>
  <si>
    <t>‫سيمان فارس و خوزستان</t>
  </si>
  <si>
    <t>‫سيمان هگمتان</t>
  </si>
  <si>
    <t>‫ص. معدني كيمياي زنجان گستران</t>
  </si>
  <si>
    <t>‫صنايع شيميايي كيمياگران امروز</t>
  </si>
  <si>
    <t>‫صنايع ماديران</t>
  </si>
  <si>
    <t>‫صنعتي بارز</t>
  </si>
  <si>
    <t>‫غلتك سازان سپاهان</t>
  </si>
  <si>
    <t>‫فولاد آلياژي ايران</t>
  </si>
  <si>
    <t>‫فولاد كاوه</t>
  </si>
  <si>
    <t>‫فولاد مباركه</t>
  </si>
  <si>
    <t>‫فولاد هرمزگان</t>
  </si>
  <si>
    <t>‫قند اصفهان</t>
  </si>
  <si>
    <t>‫قند قزوين</t>
  </si>
  <si>
    <t>‫قند مرودشت</t>
  </si>
  <si>
    <t>‫كربن</t>
  </si>
  <si>
    <t>‫كوير تاير</t>
  </si>
  <si>
    <t>‫معادن روي</t>
  </si>
  <si>
    <t>‫ملي مس</t>
  </si>
  <si>
    <t>‫مواداوليه داروپخش</t>
  </si>
  <si>
    <t>‫مپنا</t>
  </si>
  <si>
    <t>‫نشاسته و گلوكز آردينه</t>
  </si>
  <si>
    <t>‫نفت اصفهان</t>
  </si>
  <si>
    <t>‫نفت بندر عباس</t>
  </si>
  <si>
    <t>‫نفت تهران</t>
  </si>
  <si>
    <t>‫نفت سپاهان</t>
  </si>
  <si>
    <t>‫نورايستا پلاستيك</t>
  </si>
  <si>
    <t>‫پارس توشه</t>
  </si>
  <si>
    <t>‫پارس دارو</t>
  </si>
  <si>
    <t>‫پارس فولاد سبزوار</t>
  </si>
  <si>
    <t>‫پتروشيمي تندگويان</t>
  </si>
  <si>
    <t>‫پتروشيمي نوري</t>
  </si>
  <si>
    <t>‫پتروشيمی پردیس</t>
  </si>
  <si>
    <t>‫پتروشیمی تامین</t>
  </si>
  <si>
    <t>‫پخش البرز</t>
  </si>
  <si>
    <t>‫پويا زركان آق دره</t>
  </si>
  <si>
    <t>‫گ.س.وت.ص.پتروشيمي خليج فارس</t>
  </si>
  <si>
    <t>‫گروه توسعه مالي مهر آيندگان - (نماد قدیمی حذف شده)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</si>
  <si>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</si>
  <si>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</si>
  <si>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</si>
  <si>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</si>
  <si>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</si>
  <si>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</si>
  <si>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</si>
  <si>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</si>
  <si>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</si>
  <si>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</si>
  <si>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</si>
  <si>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</si>
  <si>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</si>
  <si>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</si>
  <si>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</si>
  <si>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</si>
  <si>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</si>
  <si>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</si>
  <si>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</si>
  <si>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</si>
  <si>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</si>
  <si>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</si>
  <si>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</si>
  <si>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</si>
  <si>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</si>
  <si>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</si>
  <si>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</si>
  <si>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</si>
  <si>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</si>
  <si>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</si>
  <si>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</si>
  <si>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</si>
  <si>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</si>
  <si>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</si>
  <si>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</si>
  <si>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خاورميانه</t>
  </si>
  <si>
    <t>‫1007/11/040/707073255</t>
  </si>
  <si>
    <t>‫جاري</t>
  </si>
  <si>
    <t>‫1398/11/23</t>
  </si>
  <si>
    <t>‫0</t>
  </si>
  <si>
    <t>‫سپرده بانکی نزد بانک شهر</t>
  </si>
  <si>
    <t>‫7001000291863</t>
  </si>
  <si>
    <t>‫کوتاه مدت</t>
  </si>
  <si>
    <t>‫1400/01/23</t>
  </si>
  <si>
    <t>‫سپرده بانکی نزد بانک ملت</t>
  </si>
  <si>
    <t>‫94/15585306</t>
  </si>
  <si>
    <t>‫1388/04/09</t>
  </si>
  <si>
    <t>‫9511009755</t>
  </si>
  <si>
    <t>‫1400/12/09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</si>
  <si>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</si>
  <si>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</si>
  <si>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</si>
  <si>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</si>
  <si>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</si>
  <si>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</si>
  <si>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</si>
  <si>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</si>
  <si>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</si>
  <si>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</si>
  <si>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</si>
  <si>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</si>
  <si>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</si>
  <si>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</si>
  <si>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</si>
  <si>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</si>
  <si>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</si>
  <si>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</si>
  <si>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</si>
  <si>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</si>
  <si>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</si>
  <si>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</si>
  <si>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</si>
  <si>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</si>
  <si>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</si>
  <si>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</si>
  <si>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‫1403/03/23</t>
  </si>
  <si>
    <t>‫1403/04/13</t>
  </si>
  <si>
    <t>‫1403/02/31</t>
  </si>
  <si>
    <t>‫1403/04/18</t>
  </si>
  <si>
    <t>‫1403/04/16</t>
  </si>
  <si>
    <t>‫1403/04/28</t>
  </si>
  <si>
    <t>‫1403/04/20</t>
  </si>
  <si>
    <t>‫1403/03/30</t>
  </si>
  <si>
    <t>‫1403/04/31</t>
  </si>
  <si>
    <t>‫1403/04/27</t>
  </si>
  <si>
    <t>‫1403/02/29</t>
  </si>
  <si>
    <t>‫1403/02/13</t>
  </si>
  <si>
    <t>‫1403/03/07</t>
  </si>
  <si>
    <t>‫1403/05/10</t>
  </si>
  <si>
    <t>‫1403/04/23</t>
  </si>
  <si>
    <t>‫1403/03/27</t>
  </si>
  <si>
    <t>‫1403/02/30</t>
  </si>
  <si>
    <t>‫1403/07/23</t>
  </si>
  <si>
    <t>‫1403/04/06</t>
  </si>
  <si>
    <t>‫1403/01/28</t>
  </si>
  <si>
    <t>‫1403/03/13</t>
  </si>
  <si>
    <t>‫1403/02/26</t>
  </si>
  <si>
    <t>‫1403/04/17</t>
  </si>
  <si>
    <t>‫1403/05/11</t>
  </si>
  <si>
    <t>‫1403/04/19</t>
  </si>
  <si>
    <t>‫1403/04/21</t>
  </si>
  <si>
    <t>‫1403/03/31</t>
  </si>
  <si>
    <t>‫1403/04/30</t>
  </si>
  <si>
    <t>‫1403/04/24</t>
  </si>
  <si>
    <t>‫1403/04/11</t>
  </si>
  <si>
    <t>‫1403/05/24</t>
  </si>
  <si>
    <t>‫1403/02/27</t>
  </si>
  <si>
    <t>‫1403/05/16</t>
  </si>
  <si>
    <t>‫1403/03/09</t>
  </si>
  <si>
    <t>‫1403/03/26</t>
  </si>
  <si>
    <t>‫1403/06/18</t>
  </si>
  <si>
    <t>‫1403/06/28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</si>
  <si>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</si>
  <si>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</si>
  <si>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</si>
  <si>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</si>
  <si>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مدت-7001000291863-شهر</t>
  </si>
  <si>
    <t>‫1403/07/01</t>
  </si>
  <si>
    <t>‫-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</si>
  <si>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</si>
  <si>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</si>
  <si>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</si>
  <si>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</si>
  <si>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</si>
  <si>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</si>
  <si>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‫فولاد آلياژي ايران (تقدم)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</si>
  <si>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</si>
  <si>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</si>
  <si>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</si>
  <si>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</si>
  <si>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</si>
  <si>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</si>
  <si>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‫بيمه كوثر</t>
  </si>
  <si>
    <t>‫حمل و نقل بين المللي خليج فارس</t>
  </si>
  <si>
    <t>‫دارو رازك</t>
  </si>
  <si>
    <t>‫صنايع ماشين هاي اداري ايران</t>
  </si>
  <si>
    <t>‫پتروشيمي تامين</t>
  </si>
  <si>
    <t>‫پتروشيمي پرديس</t>
  </si>
  <si>
    <t>‫گروه پتروشيمي س.ايرانيان</t>
  </si>
  <si>
    <t>‫مخابرات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</si>
  <si>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</si>
  <si>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</si>
  <si>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</si>
  <si>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</si>
  <si>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</si>
  <si>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</si>
  <si>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</si>
  <si>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</si>
  <si>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‫4-2- سایر درآمدها: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</si>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</sst>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3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38" fontId="2" fillId="0" borderId="0" xfId="0" applyNumberFormat="1" applyFont="1"/>
    <xf numFmtId="38" fontId="4" fillId="0" borderId="1" xfId="0" applyNumberFormat="1" applyFont="1" applyBorder="1" applyAlignment="1">
      <alignment horizontal="center" vertical="center"/>
    </xf>
    <xf numFmtId="38" fontId="2" fillId="2" borderId="2" xfId="0" applyNumberFormat="1" applyFont="1" applyFill="1" applyBorder="1"/>
    <xf numFmtId="38" fontId="4" fillId="0" borderId="1" xfId="0" applyNumberFormat="1" applyFont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center" vertical="center" wrapText="1"/>
    </xf>
    <xf numFmtId="38" fontId="5" fillId="0" borderId="1" xfId="0" applyNumberFormat="1" applyFont="1" applyBorder="1" applyAlignment="1">
      <alignment horizontal="center" vertical="center"/>
    </xf>
    <xf numFmtId="38" fontId="5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/>
    <xf numFmtId="3" fontId="2" fillId="0" borderId="0" xfId="0" applyNumberFormat="1" applyFont="1"/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  <xf numFmtId="9" fontId="5" fillId="0" borderId="0" xfId="0" applyNumberFormat="1" applyFont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9</xdr:row>
      <xdr:rowOff>76199</xdr:rowOff>
    </xdr:from>
    <xdr:to>
      <xdr:col>7</xdr:col>
      <xdr:colOff>540861</xdr:colOff>
      <xdr:row>16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E02111-6533-4238-B6B0-6C66CBB54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878339" y="1790699"/>
          <a:ext cx="2798286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topLeftCell="A7" workbookViewId="0">
      <selection activeCell="R20" sqref="R20"/>
    </sheetView>
  </sheetViews>
  <sheetFormatPr defaultRowHeight="18" x14ac:dyDescent="0.25"/>
  <cols>
    <col min="1" max="16384" width="9.140625" style="3"/>
  </cols>
  <sheetData>
    <row r="22" spans="1:10" ht="39.950000000000003" customHeight="1" x14ac:dyDescent="0.25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 x14ac:dyDescent="0.25">
      <c r="A23" s="1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 x14ac:dyDescent="0.25">
      <c r="A24" s="1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"/>
  <sheetViews>
    <sheetView rightToLeft="1" workbookViewId="0">
      <selection activeCell="I4" sqref="I1:S1048576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1.42578125" style="6" customWidth="1"/>
    <col min="4" max="4" width="1.42578125" style="6" customWidth="1"/>
    <col min="5" max="5" width="11.42578125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8.42578125" style="44" customWidth="1"/>
    <col min="10" max="10" width="1.42578125" style="44" customWidth="1"/>
    <col min="11" max="11" width="14.140625" style="44" customWidth="1"/>
    <col min="12" max="12" width="1.42578125" style="44" customWidth="1"/>
    <col min="13" max="13" width="18.42578125" style="44" customWidth="1"/>
    <col min="14" max="14" width="1.42578125" style="44" customWidth="1"/>
    <col min="15" max="15" width="18.42578125" style="44" customWidth="1"/>
    <col min="16" max="16" width="1.42578125" style="44" customWidth="1"/>
    <col min="17" max="17" width="14.140625" style="44" customWidth="1"/>
    <col min="18" max="18" width="1.42578125" style="44" customWidth="1"/>
    <col min="19" max="19" width="18.42578125" style="44" customWidth="1"/>
    <col min="20" max="16384" width="9.140625" style="6"/>
  </cols>
  <sheetData>
    <row r="1" spans="1:1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0.100000000000001" customHeight="1" x14ac:dyDescent="0.45">
      <c r="A2" s="4" t="s">
        <v>140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5" spans="1:19" ht="21" x14ac:dyDescent="0.45">
      <c r="A5" s="7" t="s">
        <v>200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7" spans="1:19" ht="21" x14ac:dyDescent="0.45">
      <c r="I7" s="42" t="s">
        <v>156</v>
      </c>
      <c r="J7" s="43"/>
      <c r="K7" s="43"/>
      <c r="L7" s="43"/>
      <c r="M7" s="43"/>
      <c r="O7" s="42" t="s">
        <v>7</v>
      </c>
      <c r="P7" s="43"/>
      <c r="Q7" s="43"/>
      <c r="R7" s="43"/>
      <c r="S7" s="43"/>
    </row>
    <row r="8" spans="1:19" ht="42" x14ac:dyDescent="0.45">
      <c r="A8" s="41" t="s">
        <v>142</v>
      </c>
      <c r="C8" s="24" t="s">
        <v>201</v>
      </c>
      <c r="E8" s="24" t="s">
        <v>102</v>
      </c>
      <c r="G8" s="24" t="s">
        <v>119</v>
      </c>
      <c r="I8" s="45" t="s">
        <v>202</v>
      </c>
      <c r="K8" s="45" t="s">
        <v>161</v>
      </c>
      <c r="M8" s="45" t="s">
        <v>203</v>
      </c>
      <c r="O8" s="45" t="s">
        <v>202</v>
      </c>
      <c r="Q8" s="45" t="s">
        <v>161</v>
      </c>
      <c r="S8" s="45" t="s">
        <v>203</v>
      </c>
    </row>
    <row r="9" spans="1:19" ht="37.5" x14ac:dyDescent="0.45">
      <c r="A9" s="22" t="s">
        <v>204</v>
      </c>
      <c r="C9" s="16" t="s">
        <v>205</v>
      </c>
      <c r="E9" s="16" t="s">
        <v>206</v>
      </c>
      <c r="G9" s="16" t="s">
        <v>127</v>
      </c>
      <c r="I9" s="46">
        <v>523436</v>
      </c>
      <c r="K9" s="46">
        <v>0</v>
      </c>
      <c r="M9" s="46">
        <v>523436</v>
      </c>
      <c r="O9" s="46">
        <v>3602218</v>
      </c>
      <c r="Q9" s="46">
        <v>0</v>
      </c>
      <c r="S9" s="46">
        <v>3602218</v>
      </c>
    </row>
    <row r="10" spans="1:19" ht="18.75" x14ac:dyDescent="0.45">
      <c r="A10" s="18" t="s">
        <v>89</v>
      </c>
      <c r="I10" s="47">
        <f>SUM(I9:$I$9)</f>
        <v>523436</v>
      </c>
      <c r="K10" s="47">
        <f>SUM(K9:$K$9)</f>
        <v>0</v>
      </c>
      <c r="M10" s="47">
        <f>SUM(M9:$M$9)</f>
        <v>523436</v>
      </c>
      <c r="O10" s="47">
        <f>SUM(O9:$O$9)</f>
        <v>3602218</v>
      </c>
      <c r="Q10" s="47">
        <f>SUM(Q9:$Q$9)</f>
        <v>0</v>
      </c>
      <c r="S10" s="47">
        <f>SUM(S9:$S$9)</f>
        <v>3602218</v>
      </c>
    </row>
    <row r="11" spans="1:19" ht="18.75" x14ac:dyDescent="0.45">
      <c r="I11" s="48"/>
      <c r="K11" s="48"/>
      <c r="M11" s="48"/>
      <c r="O11" s="48"/>
      <c r="Q11" s="48"/>
      <c r="S11" s="48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9"/>
  <sheetViews>
    <sheetView rightToLeft="1" workbookViewId="0">
      <selection activeCell="K4" sqref="K1:Q1048576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2.7109375" style="6" customWidth="1"/>
    <col min="4" max="4" width="1.42578125" style="6" customWidth="1"/>
    <col min="5" max="5" width="17" style="6" customWidth="1"/>
    <col min="6" max="6" width="1.42578125" style="6" customWidth="1"/>
    <col min="7" max="7" width="17" style="6" customWidth="1"/>
    <col min="8" max="8" width="1.42578125" style="6" customWidth="1"/>
    <col min="9" max="9" width="17" style="6" customWidth="1"/>
    <col min="10" max="10" width="1.42578125" style="6" customWidth="1"/>
    <col min="11" max="11" width="12.7109375" style="30" customWidth="1"/>
    <col min="12" max="12" width="1.42578125" style="30" customWidth="1"/>
    <col min="13" max="13" width="17" style="30" customWidth="1"/>
    <col min="14" max="14" width="1.42578125" style="30" customWidth="1"/>
    <col min="15" max="15" width="17" style="30" customWidth="1"/>
    <col min="16" max="16" width="1.42578125" style="30" customWidth="1"/>
    <col min="17" max="17" width="17" style="30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45">
      <c r="A5" s="7" t="s">
        <v>207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45">
      <c r="C7" s="8" t="s">
        <v>156</v>
      </c>
      <c r="D7" s="9"/>
      <c r="E7" s="9"/>
      <c r="F7" s="9"/>
      <c r="G7" s="9"/>
      <c r="H7" s="9"/>
      <c r="I7" s="9"/>
      <c r="K7" s="31" t="s">
        <v>7</v>
      </c>
      <c r="L7" s="32"/>
      <c r="M7" s="32"/>
      <c r="N7" s="32"/>
      <c r="O7" s="32"/>
      <c r="P7" s="32"/>
      <c r="Q7" s="32"/>
    </row>
    <row r="8" spans="1:17" ht="42" x14ac:dyDescent="0.45">
      <c r="A8" s="41" t="s">
        <v>142</v>
      </c>
      <c r="C8" s="24" t="s">
        <v>9</v>
      </c>
      <c r="E8" s="24" t="s">
        <v>11</v>
      </c>
      <c r="G8" s="24" t="s">
        <v>208</v>
      </c>
      <c r="I8" s="24" t="s">
        <v>209</v>
      </c>
      <c r="K8" s="33" t="s">
        <v>9</v>
      </c>
      <c r="M8" s="33" t="s">
        <v>11</v>
      </c>
      <c r="O8" s="33" t="s">
        <v>208</v>
      </c>
      <c r="Q8" s="33" t="s">
        <v>209</v>
      </c>
    </row>
    <row r="9" spans="1:17" ht="18.75" x14ac:dyDescent="0.45">
      <c r="A9" s="22" t="s">
        <v>20</v>
      </c>
      <c r="J9" s="16"/>
      <c r="K9" s="27">
        <v>700000</v>
      </c>
      <c r="M9" s="27">
        <v>1990783947</v>
      </c>
      <c r="O9" s="27">
        <v>2012963797</v>
      </c>
      <c r="Q9" s="27">
        <v>-22179850</v>
      </c>
    </row>
    <row r="10" spans="1:17" ht="18.75" x14ac:dyDescent="0.45">
      <c r="A10" s="22" t="s">
        <v>27</v>
      </c>
      <c r="J10" s="16"/>
      <c r="K10" s="27">
        <v>3200001</v>
      </c>
      <c r="M10" s="27">
        <v>10428484690</v>
      </c>
      <c r="O10" s="27">
        <v>10768747995</v>
      </c>
      <c r="Q10" s="27">
        <v>-340263305</v>
      </c>
    </row>
    <row r="11" spans="1:17" ht="18.75" x14ac:dyDescent="0.45">
      <c r="A11" s="22" t="s">
        <v>28</v>
      </c>
      <c r="J11" s="16"/>
      <c r="K11" s="27">
        <v>42930000</v>
      </c>
      <c r="M11" s="27">
        <v>95794523933</v>
      </c>
      <c r="O11" s="27">
        <v>101248127756</v>
      </c>
      <c r="Q11" s="27">
        <v>-5453603823</v>
      </c>
    </row>
    <row r="12" spans="1:17" ht="18.75" x14ac:dyDescent="0.45">
      <c r="A12" s="22" t="s">
        <v>60</v>
      </c>
      <c r="J12" s="16"/>
      <c r="K12" s="27">
        <v>2507061</v>
      </c>
      <c r="M12" s="27">
        <v>11945507707</v>
      </c>
      <c r="O12" s="27">
        <v>12329407435</v>
      </c>
      <c r="Q12" s="27">
        <v>-383899728</v>
      </c>
    </row>
    <row r="13" spans="1:17" ht="18.75" x14ac:dyDescent="0.45">
      <c r="A13" s="22" t="s">
        <v>70</v>
      </c>
      <c r="J13" s="16"/>
      <c r="K13" s="27">
        <v>1200000</v>
      </c>
      <c r="M13" s="27">
        <v>12501172836</v>
      </c>
      <c r="O13" s="27">
        <v>14513850636</v>
      </c>
      <c r="Q13" s="27">
        <v>-2012677800</v>
      </c>
    </row>
    <row r="14" spans="1:17" ht="18.75" x14ac:dyDescent="0.45">
      <c r="A14" s="22" t="s">
        <v>72</v>
      </c>
      <c r="J14" s="16"/>
      <c r="K14" s="27">
        <v>2000000</v>
      </c>
      <c r="M14" s="27">
        <v>10295783139</v>
      </c>
      <c r="O14" s="27">
        <v>11191019619</v>
      </c>
      <c r="Q14" s="27">
        <v>-895236480</v>
      </c>
    </row>
    <row r="15" spans="1:17" ht="18.75" x14ac:dyDescent="0.45">
      <c r="A15" s="22" t="s">
        <v>74</v>
      </c>
      <c r="J15" s="16"/>
      <c r="K15" s="27">
        <v>3800000</v>
      </c>
      <c r="M15" s="27">
        <v>9856079480</v>
      </c>
      <c r="O15" s="27">
        <v>12134420455</v>
      </c>
      <c r="Q15" s="27">
        <v>-2278340975</v>
      </c>
    </row>
    <row r="16" spans="1:17" ht="18.75" x14ac:dyDescent="0.45">
      <c r="A16" s="18" t="s">
        <v>89</v>
      </c>
      <c r="C16" s="18">
        <f>SUM(C9:$C$15)</f>
        <v>0</v>
      </c>
      <c r="E16" s="18">
        <f>SUM(E9:$E$15)</f>
        <v>0</v>
      </c>
      <c r="G16" s="18">
        <f>SUM(G9:$G$15)</f>
        <v>0</v>
      </c>
      <c r="I16" s="18">
        <f>SUM(I9:$I$15)</f>
        <v>0</v>
      </c>
      <c r="K16" s="28">
        <f>SUM(K9:$K$15)</f>
        <v>56337062</v>
      </c>
      <c r="M16" s="28">
        <f>SUM(M9:$M$15)</f>
        <v>152812335732</v>
      </c>
      <c r="O16" s="28">
        <f>SUM(O9:$O$15)</f>
        <v>164198537693</v>
      </c>
      <c r="Q16" s="28">
        <f>SUM(Q9:$Q$15)</f>
        <v>-11386201961</v>
      </c>
    </row>
    <row r="17" spans="1:17" ht="18.75" x14ac:dyDescent="0.45">
      <c r="C17" s="20"/>
      <c r="E17" s="20"/>
      <c r="G17" s="20"/>
      <c r="I17" s="20"/>
      <c r="K17" s="29"/>
      <c r="M17" s="29"/>
      <c r="O17" s="29"/>
      <c r="Q17" s="29"/>
    </row>
    <row r="19" spans="1:17" ht="18.75" x14ac:dyDescent="0.45">
      <c r="A19" s="49" t="s">
        <v>210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1"/>
    </row>
  </sheetData>
  <mergeCells count="7">
    <mergeCell ref="A19:Q1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5"/>
  <sheetViews>
    <sheetView rightToLeft="1" topLeftCell="A16" workbookViewId="0">
      <selection activeCell="X79" sqref="A1:XFD1048576"/>
    </sheetView>
  </sheetViews>
  <sheetFormatPr defaultRowHeight="18" x14ac:dyDescent="0.45"/>
  <cols>
    <col min="1" max="1" width="22.28515625" style="6" bestFit="1" customWidth="1"/>
    <col min="2" max="2" width="1.42578125" style="6" customWidth="1"/>
    <col min="3" max="3" width="12.85546875" style="30" bestFit="1" customWidth="1"/>
    <col min="4" max="4" width="1.42578125" style="30" customWidth="1"/>
    <col min="5" max="5" width="18.28515625" style="30" bestFit="1" customWidth="1"/>
    <col min="6" max="6" width="1.42578125" style="30" customWidth="1"/>
    <col min="7" max="7" width="18.42578125" style="30" bestFit="1" customWidth="1"/>
    <col min="8" max="8" width="1.42578125" style="30" customWidth="1"/>
    <col min="9" max="9" width="17.7109375" style="30" bestFit="1" customWidth="1"/>
    <col min="10" max="10" width="1.42578125" style="30" customWidth="1"/>
    <col min="11" max="11" width="12.85546875" style="30" bestFit="1" customWidth="1"/>
    <col min="12" max="12" width="1.42578125" style="30" customWidth="1"/>
    <col min="13" max="13" width="18.28515625" style="30" bestFit="1" customWidth="1"/>
    <col min="14" max="14" width="1.42578125" style="30" customWidth="1"/>
    <col min="15" max="15" width="18.140625" style="30" bestFit="1" customWidth="1"/>
    <col min="16" max="16" width="1.42578125" style="30" customWidth="1"/>
    <col min="17" max="17" width="17.5703125" style="30" bestFit="1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45">
      <c r="A5" s="7" t="s">
        <v>211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45">
      <c r="C7" s="31" t="s">
        <v>156</v>
      </c>
      <c r="D7" s="32"/>
      <c r="E7" s="32"/>
      <c r="F7" s="32"/>
      <c r="G7" s="32"/>
      <c r="H7" s="32"/>
      <c r="I7" s="32"/>
      <c r="K7" s="31" t="s">
        <v>7</v>
      </c>
      <c r="L7" s="32"/>
      <c r="M7" s="32"/>
      <c r="N7" s="32"/>
      <c r="O7" s="32"/>
      <c r="P7" s="32"/>
      <c r="Q7" s="32"/>
    </row>
    <row r="8" spans="1:17" ht="42" x14ac:dyDescent="0.45">
      <c r="A8" s="41" t="s">
        <v>142</v>
      </c>
      <c r="C8" s="33" t="s">
        <v>9</v>
      </c>
      <c r="E8" s="33" t="s">
        <v>11</v>
      </c>
      <c r="G8" s="33" t="s">
        <v>208</v>
      </c>
      <c r="I8" s="33" t="s">
        <v>212</v>
      </c>
      <c r="K8" s="33" t="s">
        <v>9</v>
      </c>
      <c r="M8" s="33" t="s">
        <v>11</v>
      </c>
      <c r="O8" s="33" t="s">
        <v>208</v>
      </c>
      <c r="Q8" s="33" t="s">
        <v>212</v>
      </c>
    </row>
    <row r="9" spans="1:17" ht="18.75" x14ac:dyDescent="0.45">
      <c r="A9" s="22" t="s">
        <v>17</v>
      </c>
      <c r="C9" s="27">
        <v>173571</v>
      </c>
      <c r="E9" s="27">
        <v>993820335</v>
      </c>
      <c r="G9" s="27">
        <v>997271100</v>
      </c>
      <c r="I9" s="27">
        <v>-3450765</v>
      </c>
      <c r="K9" s="27">
        <v>173571</v>
      </c>
      <c r="M9" s="27">
        <v>993820335</v>
      </c>
      <c r="O9" s="27">
        <v>997222099</v>
      </c>
      <c r="Q9" s="27">
        <v>-3401764</v>
      </c>
    </row>
    <row r="10" spans="1:17" ht="18.75" x14ac:dyDescent="0.45">
      <c r="A10" s="22" t="s">
        <v>18</v>
      </c>
      <c r="C10" s="27">
        <v>4141095</v>
      </c>
      <c r="E10" s="27">
        <v>25439694896</v>
      </c>
      <c r="G10" s="27">
        <v>26980592785</v>
      </c>
      <c r="I10" s="27">
        <v>-1540897889</v>
      </c>
      <c r="K10" s="27">
        <v>4141095</v>
      </c>
      <c r="M10" s="27">
        <v>25439694896</v>
      </c>
      <c r="O10" s="27">
        <v>28304741545</v>
      </c>
      <c r="Q10" s="27">
        <v>-2865046649</v>
      </c>
    </row>
    <row r="11" spans="1:17" ht="37.5" x14ac:dyDescent="0.45">
      <c r="A11" s="22" t="s">
        <v>19</v>
      </c>
      <c r="C11" s="27">
        <v>0</v>
      </c>
      <c r="E11" s="27">
        <v>0</v>
      </c>
      <c r="G11" s="27">
        <v>-260690106</v>
      </c>
      <c r="I11" s="27">
        <v>260690106</v>
      </c>
    </row>
    <row r="12" spans="1:17" ht="18.75" x14ac:dyDescent="0.45">
      <c r="A12" s="22" t="s">
        <v>20</v>
      </c>
      <c r="C12" s="27">
        <v>9300000</v>
      </c>
      <c r="E12" s="27">
        <v>34704472410</v>
      </c>
      <c r="G12" s="27">
        <v>32106721545</v>
      </c>
      <c r="I12" s="27">
        <v>2597750865</v>
      </c>
      <c r="K12" s="27">
        <v>9300000</v>
      </c>
      <c r="M12" s="27">
        <v>34704472410</v>
      </c>
      <c r="O12" s="27">
        <v>26901975150</v>
      </c>
      <c r="Q12" s="27">
        <v>7802497260</v>
      </c>
    </row>
    <row r="13" spans="1:17" ht="18.75" x14ac:dyDescent="0.45">
      <c r="A13" s="22" t="s">
        <v>21</v>
      </c>
      <c r="C13" s="27">
        <v>1298861</v>
      </c>
      <c r="E13" s="27">
        <v>26274552013</v>
      </c>
      <c r="G13" s="27">
        <v>32278319426</v>
      </c>
      <c r="I13" s="27">
        <v>-6003767413</v>
      </c>
      <c r="K13" s="27">
        <v>1298861</v>
      </c>
      <c r="M13" s="27">
        <v>26274552013</v>
      </c>
      <c r="O13" s="27">
        <v>32398701989</v>
      </c>
      <c r="Q13" s="27">
        <v>-6124149976</v>
      </c>
    </row>
    <row r="14" spans="1:17" ht="18.75" x14ac:dyDescent="0.45">
      <c r="A14" s="22" t="s">
        <v>22</v>
      </c>
      <c r="C14" s="27">
        <v>1062934</v>
      </c>
      <c r="E14" s="27">
        <v>6138901443</v>
      </c>
      <c r="G14" s="27">
        <v>7015887364</v>
      </c>
      <c r="I14" s="27">
        <v>-876985921</v>
      </c>
      <c r="K14" s="27">
        <v>1062934</v>
      </c>
      <c r="M14" s="27">
        <v>6138901443</v>
      </c>
      <c r="O14" s="27">
        <v>7882307189</v>
      </c>
      <c r="Q14" s="27">
        <v>-1743405746</v>
      </c>
    </row>
    <row r="15" spans="1:17" ht="18.75" x14ac:dyDescent="0.45">
      <c r="A15" s="22" t="s">
        <v>23</v>
      </c>
      <c r="C15" s="27">
        <v>4063799</v>
      </c>
      <c r="E15" s="27">
        <v>7436939308</v>
      </c>
      <c r="G15" s="27">
        <v>9008351253</v>
      </c>
      <c r="I15" s="27">
        <v>-1571411945</v>
      </c>
      <c r="K15" s="27">
        <v>4063799</v>
      </c>
      <c r="M15" s="27">
        <v>7436939308</v>
      </c>
      <c r="O15" s="27">
        <v>9375956618</v>
      </c>
      <c r="Q15" s="27">
        <v>-1939017310</v>
      </c>
    </row>
    <row r="16" spans="1:17" ht="18.75" x14ac:dyDescent="0.45">
      <c r="A16" s="22" t="s">
        <v>24</v>
      </c>
      <c r="C16" s="27">
        <v>6000000</v>
      </c>
      <c r="E16" s="27">
        <v>12876923700</v>
      </c>
      <c r="G16" s="27">
        <v>15399822600</v>
      </c>
      <c r="I16" s="27">
        <v>-2522898900</v>
      </c>
      <c r="K16" s="27">
        <v>6000000</v>
      </c>
      <c r="M16" s="27">
        <v>12876923700</v>
      </c>
      <c r="O16" s="27">
        <v>19258724700</v>
      </c>
      <c r="Q16" s="27">
        <v>-6381801000</v>
      </c>
    </row>
    <row r="17" spans="1:17" ht="18.75" x14ac:dyDescent="0.45">
      <c r="A17" s="22" t="s">
        <v>25</v>
      </c>
      <c r="C17" s="27">
        <v>6590486</v>
      </c>
      <c r="E17" s="27">
        <v>9650024552</v>
      </c>
      <c r="G17" s="27">
        <v>10357561994</v>
      </c>
      <c r="I17" s="27">
        <v>-707537442</v>
      </c>
      <c r="K17" s="27">
        <v>6590486</v>
      </c>
      <c r="M17" s="27">
        <v>9650024552</v>
      </c>
      <c r="O17" s="27">
        <v>20007586546</v>
      </c>
      <c r="Q17" s="27">
        <v>-10357561994</v>
      </c>
    </row>
    <row r="18" spans="1:17" ht="18.75" x14ac:dyDescent="0.45">
      <c r="A18" s="22" t="s">
        <v>26</v>
      </c>
      <c r="C18" s="27">
        <v>15500000</v>
      </c>
      <c r="E18" s="27">
        <v>37009475550</v>
      </c>
      <c r="G18" s="27">
        <v>41092535925</v>
      </c>
      <c r="I18" s="27">
        <v>-4083060375</v>
      </c>
      <c r="K18" s="27">
        <v>15500000</v>
      </c>
      <c r="M18" s="27">
        <v>37009475550</v>
      </c>
      <c r="O18" s="27">
        <v>59802967390</v>
      </c>
      <c r="Q18" s="27">
        <v>-22793491840</v>
      </c>
    </row>
    <row r="19" spans="1:17" ht="18.75" x14ac:dyDescent="0.45">
      <c r="A19" s="22" t="s">
        <v>27</v>
      </c>
      <c r="C19" s="27">
        <v>50094320</v>
      </c>
      <c r="E19" s="27">
        <v>133055603503</v>
      </c>
      <c r="G19" s="27">
        <v>129669457905</v>
      </c>
      <c r="I19" s="27">
        <v>3386145598</v>
      </c>
      <c r="K19" s="27">
        <v>50094320</v>
      </c>
      <c r="M19" s="27">
        <v>133055603503</v>
      </c>
      <c r="O19" s="27">
        <v>113037509723</v>
      </c>
      <c r="Q19" s="27">
        <v>20018093780</v>
      </c>
    </row>
    <row r="20" spans="1:17" ht="18.75" x14ac:dyDescent="0.45">
      <c r="A20" s="22" t="s">
        <v>28</v>
      </c>
      <c r="C20" s="27">
        <v>34689360</v>
      </c>
      <c r="E20" s="27">
        <v>63827955828</v>
      </c>
      <c r="G20" s="27">
        <v>72552144280</v>
      </c>
      <c r="I20" s="27">
        <v>-8724188452</v>
      </c>
      <c r="K20" s="27">
        <v>34689360</v>
      </c>
      <c r="M20" s="27">
        <v>63827955828</v>
      </c>
      <c r="O20" s="27">
        <v>82276337612</v>
      </c>
      <c r="Q20" s="27">
        <v>-18448381784</v>
      </c>
    </row>
    <row r="21" spans="1:17" ht="18.75" x14ac:dyDescent="0.45">
      <c r="A21" s="22" t="s">
        <v>29</v>
      </c>
      <c r="C21" s="27">
        <v>4396570</v>
      </c>
      <c r="E21" s="27">
        <v>24736522912</v>
      </c>
      <c r="G21" s="27">
        <v>27708401990</v>
      </c>
      <c r="I21" s="27">
        <v>-2971879078</v>
      </c>
      <c r="K21" s="27">
        <v>4396570</v>
      </c>
      <c r="M21" s="27">
        <v>24736522912</v>
      </c>
      <c r="O21" s="27">
        <v>29985556801</v>
      </c>
      <c r="Q21" s="27">
        <v>-5249033889</v>
      </c>
    </row>
    <row r="22" spans="1:17" ht="37.5" x14ac:dyDescent="0.45">
      <c r="A22" s="22" t="s">
        <v>30</v>
      </c>
      <c r="C22" s="27">
        <v>6784042</v>
      </c>
      <c r="E22" s="27">
        <v>31580639157</v>
      </c>
      <c r="G22" s="27">
        <v>35606614297</v>
      </c>
      <c r="I22" s="27">
        <v>-4025975140</v>
      </c>
      <c r="K22" s="27">
        <v>6784042</v>
      </c>
      <c r="M22" s="27">
        <v>31580639157</v>
      </c>
      <c r="O22" s="27">
        <v>37217265388</v>
      </c>
      <c r="Q22" s="27">
        <v>-5636626231</v>
      </c>
    </row>
    <row r="23" spans="1:17" ht="18.75" x14ac:dyDescent="0.45">
      <c r="A23" s="22" t="s">
        <v>31</v>
      </c>
      <c r="C23" s="27">
        <v>6816581</v>
      </c>
      <c r="E23" s="27">
        <v>11309181291</v>
      </c>
      <c r="G23" s="27">
        <v>12610177580</v>
      </c>
      <c r="I23" s="27">
        <v>-1300996289</v>
      </c>
      <c r="K23" s="27">
        <v>6816581</v>
      </c>
      <c r="M23" s="27">
        <v>11309181291</v>
      </c>
      <c r="O23" s="27">
        <v>16680493533</v>
      </c>
      <c r="Q23" s="27">
        <v>-5371312242</v>
      </c>
    </row>
    <row r="24" spans="1:17" ht="37.5" x14ac:dyDescent="0.45">
      <c r="A24" s="22" t="s">
        <v>32</v>
      </c>
      <c r="C24" s="27">
        <v>4459848</v>
      </c>
      <c r="E24" s="27">
        <v>28550528664</v>
      </c>
      <c r="G24" s="27">
        <v>32629175616</v>
      </c>
      <c r="I24" s="27">
        <v>-4078646952</v>
      </c>
      <c r="K24" s="27">
        <v>4459848</v>
      </c>
      <c r="M24" s="27">
        <v>28550528664</v>
      </c>
      <c r="O24" s="27">
        <v>54887756411</v>
      </c>
      <c r="Q24" s="27">
        <v>-26337227747</v>
      </c>
    </row>
    <row r="25" spans="1:17" ht="18.75" x14ac:dyDescent="0.45">
      <c r="A25" s="22" t="s">
        <v>33</v>
      </c>
      <c r="C25" s="27">
        <v>12837877</v>
      </c>
      <c r="E25" s="27">
        <v>58052025433</v>
      </c>
      <c r="G25" s="27">
        <v>58162068049</v>
      </c>
      <c r="I25" s="27">
        <v>-110042616</v>
      </c>
      <c r="K25" s="27">
        <v>12837877</v>
      </c>
      <c r="M25" s="27">
        <v>58052025433</v>
      </c>
      <c r="O25" s="27">
        <v>58015462297</v>
      </c>
      <c r="Q25" s="27">
        <v>36563136</v>
      </c>
    </row>
    <row r="26" spans="1:17" ht="37.5" x14ac:dyDescent="0.45">
      <c r="A26" s="22" t="s">
        <v>34</v>
      </c>
      <c r="C26" s="27">
        <v>20400000</v>
      </c>
      <c r="E26" s="27">
        <v>39827209680</v>
      </c>
      <c r="G26" s="27">
        <v>44004605400</v>
      </c>
      <c r="I26" s="27">
        <v>-4177395720</v>
      </c>
      <c r="K26" s="27">
        <v>20400000</v>
      </c>
      <c r="M26" s="27">
        <v>39827209680</v>
      </c>
      <c r="O26" s="27">
        <v>48567294900</v>
      </c>
      <c r="Q26" s="27">
        <v>-8740085220</v>
      </c>
    </row>
    <row r="27" spans="1:17" ht="18.75" x14ac:dyDescent="0.45">
      <c r="A27" s="22" t="s">
        <v>35</v>
      </c>
      <c r="C27" s="27">
        <v>918293</v>
      </c>
      <c r="E27" s="27">
        <v>19224182039</v>
      </c>
      <c r="G27" s="27">
        <v>19717109784</v>
      </c>
      <c r="I27" s="27">
        <v>-492927745</v>
      </c>
      <c r="K27" s="27">
        <v>918293</v>
      </c>
      <c r="M27" s="27">
        <v>19224182039</v>
      </c>
      <c r="O27" s="27">
        <v>26956215227</v>
      </c>
      <c r="Q27" s="27">
        <v>-7732033188</v>
      </c>
    </row>
    <row r="28" spans="1:17" ht="18.75" x14ac:dyDescent="0.45">
      <c r="A28" s="22" t="s">
        <v>36</v>
      </c>
      <c r="C28" s="27">
        <v>906145</v>
      </c>
      <c r="E28" s="27">
        <v>28959223008</v>
      </c>
      <c r="G28" s="27">
        <v>28193582586</v>
      </c>
      <c r="I28" s="27">
        <v>765640422</v>
      </c>
      <c r="K28" s="27">
        <v>906145</v>
      </c>
      <c r="M28" s="27">
        <v>28959223008</v>
      </c>
      <c r="O28" s="27">
        <v>39903377270</v>
      </c>
      <c r="Q28" s="27">
        <v>-10944154262</v>
      </c>
    </row>
    <row r="29" spans="1:17" ht="18.75" x14ac:dyDescent="0.45">
      <c r="A29" s="22" t="s">
        <v>37</v>
      </c>
      <c r="C29" s="27">
        <v>1408297</v>
      </c>
      <c r="E29" s="27">
        <v>32240103085</v>
      </c>
      <c r="G29" s="27">
        <v>37125815623</v>
      </c>
      <c r="I29" s="27">
        <v>-4885712538</v>
      </c>
      <c r="K29" s="27">
        <v>1408297</v>
      </c>
      <c r="M29" s="27">
        <v>32240103085</v>
      </c>
      <c r="O29" s="27">
        <v>40484866545</v>
      </c>
      <c r="Q29" s="27">
        <v>-8244763460</v>
      </c>
    </row>
    <row r="30" spans="1:17" ht="18.75" x14ac:dyDescent="0.45">
      <c r="A30" s="22" t="s">
        <v>38</v>
      </c>
      <c r="C30" s="27">
        <v>107416</v>
      </c>
      <c r="E30" s="27">
        <v>990889398</v>
      </c>
      <c r="G30" s="27">
        <v>972737329</v>
      </c>
      <c r="I30" s="27">
        <v>18152069</v>
      </c>
      <c r="K30" s="27">
        <v>107416</v>
      </c>
      <c r="M30" s="27">
        <v>990889398</v>
      </c>
      <c r="O30" s="27">
        <v>1227934060</v>
      </c>
      <c r="Q30" s="27">
        <v>-237044662</v>
      </c>
    </row>
    <row r="31" spans="1:17" ht="18.75" x14ac:dyDescent="0.45">
      <c r="A31" s="22" t="s">
        <v>39</v>
      </c>
      <c r="C31" s="27">
        <v>18019860</v>
      </c>
      <c r="E31" s="27">
        <v>58878853705</v>
      </c>
      <c r="G31" s="27">
        <v>70056342209</v>
      </c>
      <c r="I31" s="27">
        <v>-11177488504</v>
      </c>
      <c r="K31" s="27">
        <v>18019860</v>
      </c>
      <c r="M31" s="27">
        <v>58878853705</v>
      </c>
      <c r="O31" s="27">
        <v>80123246919</v>
      </c>
      <c r="Q31" s="27">
        <v>-21244393214</v>
      </c>
    </row>
    <row r="32" spans="1:17" ht="18.75" x14ac:dyDescent="0.45">
      <c r="A32" s="22" t="s">
        <v>40</v>
      </c>
      <c r="C32" s="27">
        <v>3140000</v>
      </c>
      <c r="E32" s="27">
        <v>6202056879</v>
      </c>
      <c r="G32" s="27">
        <v>6564129651</v>
      </c>
      <c r="I32" s="27">
        <v>-362072772</v>
      </c>
      <c r="K32" s="27">
        <v>3140000</v>
      </c>
      <c r="M32" s="27">
        <v>6202056879</v>
      </c>
      <c r="O32" s="27">
        <v>9604292409</v>
      </c>
      <c r="Q32" s="27">
        <v>-3402235530</v>
      </c>
    </row>
    <row r="33" spans="1:17" ht="18.75" x14ac:dyDescent="0.45">
      <c r="A33" s="22" t="s">
        <v>41</v>
      </c>
      <c r="C33" s="27">
        <v>14300000</v>
      </c>
      <c r="E33" s="27">
        <v>30462562845</v>
      </c>
      <c r="G33" s="27">
        <v>34584888195</v>
      </c>
      <c r="I33" s="27">
        <v>-4122325350</v>
      </c>
      <c r="K33" s="27">
        <v>14300000</v>
      </c>
      <c r="M33" s="27">
        <v>30462562845</v>
      </c>
      <c r="O33" s="27">
        <v>37811673900</v>
      </c>
      <c r="Q33" s="27">
        <v>-7349111055</v>
      </c>
    </row>
    <row r="34" spans="1:17" ht="18.75" x14ac:dyDescent="0.45">
      <c r="A34" s="22" t="s">
        <v>42</v>
      </c>
      <c r="C34" s="27">
        <v>2370263</v>
      </c>
      <c r="E34" s="27">
        <v>9497680699</v>
      </c>
      <c r="G34" s="27">
        <v>9655543414</v>
      </c>
      <c r="I34" s="27">
        <v>-157862715</v>
      </c>
      <c r="K34" s="27">
        <v>2370263</v>
      </c>
      <c r="M34" s="27">
        <v>9497680699</v>
      </c>
      <c r="O34" s="27">
        <v>16610927543</v>
      </c>
      <c r="Q34" s="27">
        <v>-7113246844</v>
      </c>
    </row>
    <row r="35" spans="1:17" ht="18.75" x14ac:dyDescent="0.45">
      <c r="A35" s="22" t="s">
        <v>43</v>
      </c>
      <c r="C35" s="27">
        <v>11130842</v>
      </c>
      <c r="E35" s="27">
        <v>18223418418</v>
      </c>
      <c r="G35" s="27">
        <v>24010211274</v>
      </c>
      <c r="I35" s="27">
        <v>-5786792856</v>
      </c>
      <c r="K35" s="27">
        <v>11130842</v>
      </c>
      <c r="M35" s="27">
        <v>18223418418</v>
      </c>
      <c r="O35" s="27">
        <v>22328390023</v>
      </c>
      <c r="Q35" s="27">
        <v>-4104971605</v>
      </c>
    </row>
    <row r="36" spans="1:17" ht="18.75" x14ac:dyDescent="0.45">
      <c r="A36" s="22" t="s">
        <v>44</v>
      </c>
      <c r="C36" s="27">
        <v>1028378</v>
      </c>
      <c r="E36" s="27">
        <v>4210685443</v>
      </c>
      <c r="G36" s="27">
        <v>4366068833</v>
      </c>
      <c r="I36" s="27">
        <v>-155383390</v>
      </c>
      <c r="K36" s="27">
        <v>1028378</v>
      </c>
      <c r="M36" s="27">
        <v>4210685443</v>
      </c>
      <c r="O36" s="27">
        <v>5683760879</v>
      </c>
      <c r="Q36" s="27">
        <v>-1473075436</v>
      </c>
    </row>
    <row r="37" spans="1:17" ht="18.75" x14ac:dyDescent="0.45">
      <c r="A37" s="22" t="s">
        <v>45</v>
      </c>
      <c r="C37" s="27">
        <v>6508548</v>
      </c>
      <c r="E37" s="27">
        <v>26610378459</v>
      </c>
      <c r="G37" s="27">
        <v>27852584310</v>
      </c>
      <c r="I37" s="27">
        <v>-1242205851</v>
      </c>
      <c r="K37" s="27">
        <v>6508548</v>
      </c>
      <c r="M37" s="27">
        <v>26610378459</v>
      </c>
      <c r="O37" s="27">
        <v>27334998539</v>
      </c>
      <c r="Q37" s="27">
        <v>-724620080</v>
      </c>
    </row>
    <row r="38" spans="1:17" ht="18.75" x14ac:dyDescent="0.45">
      <c r="A38" s="22" t="s">
        <v>46</v>
      </c>
      <c r="C38" s="27">
        <v>15329484</v>
      </c>
      <c r="E38" s="27">
        <v>103467877542</v>
      </c>
      <c r="G38" s="27">
        <v>105906001313</v>
      </c>
      <c r="I38" s="27">
        <v>-2438123771</v>
      </c>
      <c r="K38" s="27">
        <v>15329484</v>
      </c>
      <c r="M38" s="27">
        <v>103467877542</v>
      </c>
      <c r="O38" s="27">
        <v>122261748278</v>
      </c>
      <c r="Q38" s="27">
        <v>-18793870736</v>
      </c>
    </row>
    <row r="39" spans="1:17" ht="18.75" x14ac:dyDescent="0.45">
      <c r="A39" s="22" t="s">
        <v>47</v>
      </c>
      <c r="C39" s="27">
        <v>4563157</v>
      </c>
      <c r="E39" s="27">
        <v>131317379949</v>
      </c>
      <c r="G39" s="27">
        <v>129049376841</v>
      </c>
      <c r="I39" s="27">
        <v>2268003108</v>
      </c>
      <c r="K39" s="27">
        <v>4563157</v>
      </c>
      <c r="M39" s="27">
        <v>131317379949</v>
      </c>
      <c r="O39" s="27">
        <v>128913296654</v>
      </c>
      <c r="Q39" s="27">
        <v>2404083295</v>
      </c>
    </row>
    <row r="40" spans="1:17" ht="18.75" x14ac:dyDescent="0.45">
      <c r="A40" s="22" t="s">
        <v>48</v>
      </c>
      <c r="C40" s="27">
        <v>1662000</v>
      </c>
      <c r="E40" s="27">
        <v>21427880967</v>
      </c>
      <c r="G40" s="27">
        <v>24120822060</v>
      </c>
      <c r="I40" s="27">
        <v>-2692941093</v>
      </c>
      <c r="K40" s="27">
        <v>1662000</v>
      </c>
      <c r="M40" s="27">
        <v>21427880967</v>
      </c>
      <c r="O40" s="27">
        <v>23691273174</v>
      </c>
      <c r="Q40" s="27">
        <v>-2263392207</v>
      </c>
    </row>
    <row r="41" spans="1:17" ht="18.75" x14ac:dyDescent="0.45">
      <c r="A41" s="22" t="s">
        <v>49</v>
      </c>
      <c r="C41" s="27">
        <v>2476010</v>
      </c>
      <c r="E41" s="27">
        <v>19936349698</v>
      </c>
      <c r="G41" s="27">
        <v>21363890788</v>
      </c>
      <c r="I41" s="27">
        <v>-1427541090</v>
      </c>
      <c r="K41" s="27">
        <v>2476010</v>
      </c>
      <c r="M41" s="27">
        <v>19936349698</v>
      </c>
      <c r="O41" s="27">
        <v>25482435395</v>
      </c>
      <c r="Q41" s="27">
        <v>-5546085697</v>
      </c>
    </row>
    <row r="42" spans="1:17" ht="18.75" x14ac:dyDescent="0.45">
      <c r="A42" s="22" t="s">
        <v>50</v>
      </c>
      <c r="C42" s="27">
        <v>132164</v>
      </c>
      <c r="E42" s="27">
        <v>21648404916</v>
      </c>
      <c r="G42" s="27">
        <v>22464259962</v>
      </c>
      <c r="I42" s="27">
        <v>-815855046</v>
      </c>
      <c r="K42" s="27">
        <v>132164</v>
      </c>
      <c r="M42" s="27">
        <v>21648404916</v>
      </c>
      <c r="O42" s="27">
        <v>35561102994</v>
      </c>
      <c r="Q42" s="27">
        <v>-13912698078</v>
      </c>
    </row>
    <row r="43" spans="1:17" ht="18.75" x14ac:dyDescent="0.45">
      <c r="A43" s="22" t="s">
        <v>51</v>
      </c>
      <c r="C43" s="27">
        <v>1099874</v>
      </c>
      <c r="E43" s="27">
        <v>38058808587</v>
      </c>
      <c r="G43" s="27">
        <v>38354007619</v>
      </c>
      <c r="I43" s="27">
        <v>-295199032</v>
      </c>
      <c r="K43" s="27">
        <v>1099874</v>
      </c>
      <c r="M43" s="27">
        <v>38058808587</v>
      </c>
      <c r="O43" s="27">
        <v>38222808050</v>
      </c>
      <c r="Q43" s="27">
        <v>-163999463</v>
      </c>
    </row>
    <row r="44" spans="1:17" ht="18.75" x14ac:dyDescent="0.45">
      <c r="A44" s="22" t="s">
        <v>52</v>
      </c>
      <c r="C44" s="27">
        <v>465796</v>
      </c>
      <c r="E44" s="27">
        <v>29378905401</v>
      </c>
      <c r="G44" s="27">
        <v>28545461276</v>
      </c>
      <c r="I44" s="27">
        <v>833444125</v>
      </c>
      <c r="K44" s="27">
        <v>465796</v>
      </c>
      <c r="M44" s="27">
        <v>29378905401</v>
      </c>
      <c r="O44" s="27">
        <v>32346892534</v>
      </c>
      <c r="Q44" s="27">
        <v>-2967987133</v>
      </c>
    </row>
    <row r="45" spans="1:17" ht="37.5" x14ac:dyDescent="0.45">
      <c r="A45" s="22" t="s">
        <v>53</v>
      </c>
      <c r="C45" s="27">
        <v>3622500</v>
      </c>
      <c r="E45" s="27">
        <v>8073321212</v>
      </c>
      <c r="G45" s="27">
        <v>7929283367</v>
      </c>
      <c r="I45" s="27">
        <v>144037845</v>
      </c>
      <c r="K45" s="27">
        <v>3622500</v>
      </c>
      <c r="M45" s="27">
        <v>8073321212</v>
      </c>
      <c r="O45" s="27">
        <v>11566238953</v>
      </c>
      <c r="Q45" s="27">
        <v>-3492917741</v>
      </c>
    </row>
    <row r="46" spans="1:17" ht="37.5" x14ac:dyDescent="0.45">
      <c r="A46" s="22" t="s">
        <v>54</v>
      </c>
      <c r="C46" s="27">
        <v>4128131</v>
      </c>
      <c r="E46" s="27">
        <v>12524091430</v>
      </c>
      <c r="G46" s="27">
        <v>14707189936</v>
      </c>
      <c r="I46" s="27">
        <v>-2183098506</v>
      </c>
      <c r="K46" s="27">
        <v>4128131</v>
      </c>
      <c r="M46" s="27">
        <v>12524091430</v>
      </c>
      <c r="O46" s="27">
        <v>17152916834</v>
      </c>
      <c r="Q46" s="27">
        <v>-4628825404</v>
      </c>
    </row>
    <row r="47" spans="1:17" ht="18.75" x14ac:dyDescent="0.45">
      <c r="A47" s="22" t="s">
        <v>55</v>
      </c>
      <c r="C47" s="27">
        <v>31751090</v>
      </c>
      <c r="E47" s="27">
        <v>92571847586</v>
      </c>
      <c r="G47" s="27">
        <v>90993739035</v>
      </c>
      <c r="I47" s="27">
        <v>1578108551</v>
      </c>
      <c r="K47" s="27">
        <v>31751090</v>
      </c>
      <c r="M47" s="27">
        <v>92571847586</v>
      </c>
      <c r="O47" s="27">
        <v>169798457469</v>
      </c>
      <c r="Q47" s="27">
        <v>-77226609883</v>
      </c>
    </row>
    <row r="48" spans="1:17" ht="18.75" x14ac:dyDescent="0.45">
      <c r="A48" s="22" t="s">
        <v>56</v>
      </c>
      <c r="C48" s="27">
        <v>5072000</v>
      </c>
      <c r="E48" s="27">
        <v>103306924584</v>
      </c>
      <c r="G48" s="27">
        <v>123726302064</v>
      </c>
      <c r="I48" s="27">
        <v>-20419377480</v>
      </c>
      <c r="K48" s="27">
        <v>5072000</v>
      </c>
      <c r="M48" s="27">
        <v>103306924584</v>
      </c>
      <c r="O48" s="27">
        <v>107945400456</v>
      </c>
      <c r="Q48" s="27">
        <v>-4638475872</v>
      </c>
    </row>
    <row r="49" spans="1:17" ht="18.75" x14ac:dyDescent="0.45">
      <c r="A49" s="22" t="s">
        <v>57</v>
      </c>
      <c r="C49" s="27">
        <v>6632373</v>
      </c>
      <c r="E49" s="27">
        <v>20411650538</v>
      </c>
      <c r="G49" s="27">
        <v>21459923289</v>
      </c>
      <c r="I49" s="27">
        <v>-1048272751</v>
      </c>
      <c r="K49" s="27">
        <v>6632373</v>
      </c>
      <c r="M49" s="27">
        <v>20411650538</v>
      </c>
      <c r="O49" s="27">
        <v>30986678789</v>
      </c>
      <c r="Q49" s="27">
        <v>-10575028251</v>
      </c>
    </row>
    <row r="50" spans="1:17" ht="18.75" x14ac:dyDescent="0.45">
      <c r="A50" s="22" t="s">
        <v>58</v>
      </c>
      <c r="C50" s="27">
        <v>5644274</v>
      </c>
      <c r="E50" s="27">
        <v>32878646738</v>
      </c>
      <c r="G50" s="27">
        <v>36581702514</v>
      </c>
      <c r="I50" s="27">
        <v>-3703055776</v>
      </c>
      <c r="K50" s="27">
        <v>5644274</v>
      </c>
      <c r="M50" s="27">
        <v>32878646738</v>
      </c>
      <c r="O50" s="27">
        <v>41520181316</v>
      </c>
      <c r="Q50" s="27">
        <v>-8641534578</v>
      </c>
    </row>
    <row r="51" spans="1:17" ht="18.75" x14ac:dyDescent="0.45">
      <c r="A51" s="22" t="s">
        <v>213</v>
      </c>
      <c r="J51" s="27"/>
      <c r="K51" s="27">
        <v>0</v>
      </c>
      <c r="M51" s="27">
        <v>0</v>
      </c>
      <c r="O51" s="27">
        <v>-1251388415</v>
      </c>
      <c r="Q51" s="27">
        <v>1251388415</v>
      </c>
    </row>
    <row r="52" spans="1:17" ht="18.75" x14ac:dyDescent="0.45">
      <c r="A52" s="22" t="s">
        <v>59</v>
      </c>
      <c r="C52" s="27">
        <v>2856444</v>
      </c>
      <c r="E52" s="27">
        <v>19194669549</v>
      </c>
      <c r="G52" s="27">
        <v>19081091623</v>
      </c>
      <c r="I52" s="27">
        <v>113577926</v>
      </c>
      <c r="K52" s="27">
        <v>2856444</v>
      </c>
      <c r="M52" s="27">
        <v>19194669549</v>
      </c>
      <c r="O52" s="27">
        <v>31716635927</v>
      </c>
      <c r="Q52" s="27">
        <v>-12521966378</v>
      </c>
    </row>
    <row r="53" spans="1:17" ht="18.75" x14ac:dyDescent="0.45">
      <c r="A53" s="22" t="s">
        <v>60</v>
      </c>
      <c r="C53" s="27">
        <v>30000480</v>
      </c>
      <c r="E53" s="27">
        <v>114784790027</v>
      </c>
      <c r="G53" s="27">
        <v>124566398530</v>
      </c>
      <c r="I53" s="27">
        <v>-9781608503</v>
      </c>
      <c r="K53" s="27">
        <v>30000480</v>
      </c>
      <c r="M53" s="27">
        <v>114784790027</v>
      </c>
      <c r="O53" s="27">
        <v>148394158268</v>
      </c>
      <c r="Q53" s="27">
        <v>-33609368241</v>
      </c>
    </row>
    <row r="54" spans="1:17" ht="18.75" x14ac:dyDescent="0.45">
      <c r="A54" s="22" t="s">
        <v>61</v>
      </c>
      <c r="C54" s="27">
        <v>4864824</v>
      </c>
      <c r="E54" s="27">
        <v>12529760668</v>
      </c>
      <c r="G54" s="27">
        <v>12853764514</v>
      </c>
      <c r="I54" s="27">
        <v>-324003846</v>
      </c>
      <c r="K54" s="27">
        <v>4864824</v>
      </c>
      <c r="M54" s="27">
        <v>12529760668</v>
      </c>
      <c r="O54" s="27">
        <v>21007055323</v>
      </c>
      <c r="Q54" s="27">
        <v>-8477294655</v>
      </c>
    </row>
    <row r="55" spans="1:17" ht="18.75" x14ac:dyDescent="0.45">
      <c r="A55" s="22" t="s">
        <v>62</v>
      </c>
      <c r="C55" s="27">
        <v>25391385</v>
      </c>
      <c r="E55" s="27">
        <v>22842477165</v>
      </c>
      <c r="G55" s="27">
        <v>25146482850</v>
      </c>
      <c r="I55" s="27">
        <v>-2304005685</v>
      </c>
      <c r="K55" s="27">
        <v>25391385</v>
      </c>
      <c r="M55" s="27">
        <v>22842477165</v>
      </c>
      <c r="O55" s="27">
        <v>29005265664</v>
      </c>
      <c r="Q55" s="27">
        <v>-6162788499</v>
      </c>
    </row>
    <row r="56" spans="1:17" ht="18.75" x14ac:dyDescent="0.45">
      <c r="A56" s="22" t="s">
        <v>63</v>
      </c>
      <c r="C56" s="27">
        <v>3073204</v>
      </c>
      <c r="E56" s="27">
        <v>25844609970</v>
      </c>
      <c r="G56" s="27">
        <v>24989232808</v>
      </c>
      <c r="I56" s="27">
        <v>855377162</v>
      </c>
      <c r="K56" s="27">
        <v>3073204</v>
      </c>
      <c r="M56" s="27">
        <v>25844609970</v>
      </c>
      <c r="O56" s="27">
        <v>27494265926</v>
      </c>
      <c r="Q56" s="27">
        <v>-1649655956</v>
      </c>
    </row>
    <row r="57" spans="1:17" ht="18.75" x14ac:dyDescent="0.45">
      <c r="A57" s="22" t="s">
        <v>64</v>
      </c>
      <c r="C57" s="27">
        <v>16876978</v>
      </c>
      <c r="E57" s="27">
        <v>89251299098</v>
      </c>
      <c r="G57" s="27">
        <v>93445439094</v>
      </c>
      <c r="I57" s="27">
        <v>-4194139996</v>
      </c>
      <c r="K57" s="27">
        <v>16876978</v>
      </c>
      <c r="M57" s="27">
        <v>89251299098</v>
      </c>
      <c r="O57" s="27">
        <v>109215405476</v>
      </c>
      <c r="Q57" s="27">
        <v>-19964106378</v>
      </c>
    </row>
    <row r="58" spans="1:17" ht="18.75" x14ac:dyDescent="0.45">
      <c r="A58" s="22" t="s">
        <v>65</v>
      </c>
      <c r="C58" s="27">
        <v>5214517</v>
      </c>
      <c r="E58" s="27">
        <v>38461500429</v>
      </c>
      <c r="G58" s="27">
        <v>41208750460</v>
      </c>
      <c r="I58" s="27">
        <v>-2747250031</v>
      </c>
      <c r="K58" s="27">
        <v>5214517</v>
      </c>
      <c r="M58" s="27">
        <v>38461500429</v>
      </c>
      <c r="O58" s="27">
        <v>34159203211</v>
      </c>
      <c r="Q58" s="27">
        <v>4302297218</v>
      </c>
    </row>
    <row r="59" spans="1:17" ht="18.75" x14ac:dyDescent="0.45">
      <c r="A59" s="22" t="s">
        <v>66</v>
      </c>
      <c r="C59" s="27">
        <v>10720786</v>
      </c>
      <c r="E59" s="27">
        <v>52219286884</v>
      </c>
      <c r="G59" s="27">
        <v>57974065439</v>
      </c>
      <c r="I59" s="27">
        <v>-5754778555</v>
      </c>
      <c r="K59" s="27">
        <v>10720786</v>
      </c>
      <c r="M59" s="27">
        <v>52219286884</v>
      </c>
      <c r="O59" s="27">
        <v>54691710263</v>
      </c>
      <c r="Q59" s="27">
        <v>-2472423379</v>
      </c>
    </row>
    <row r="60" spans="1:17" ht="18.75" x14ac:dyDescent="0.45">
      <c r="A60" s="22" t="s">
        <v>67</v>
      </c>
      <c r="C60" s="27">
        <v>59232</v>
      </c>
      <c r="E60" s="27">
        <v>265134702</v>
      </c>
      <c r="G60" s="27">
        <v>237225786</v>
      </c>
      <c r="I60" s="27">
        <v>27908916</v>
      </c>
      <c r="K60" s="27">
        <v>59232</v>
      </c>
      <c r="M60" s="27">
        <v>265134702</v>
      </c>
      <c r="O60" s="27">
        <v>268688516</v>
      </c>
      <c r="Q60" s="27">
        <v>-3553814</v>
      </c>
    </row>
    <row r="61" spans="1:17" ht="18.75" x14ac:dyDescent="0.45">
      <c r="A61" s="22" t="s">
        <v>68</v>
      </c>
      <c r="C61" s="27">
        <v>18757689</v>
      </c>
      <c r="E61" s="27">
        <v>107401425123</v>
      </c>
      <c r="G61" s="27">
        <v>115605700653</v>
      </c>
      <c r="I61" s="27">
        <v>-8204275530</v>
      </c>
      <c r="K61" s="27">
        <v>18757689</v>
      </c>
      <c r="M61" s="27">
        <v>107401425123</v>
      </c>
      <c r="O61" s="27">
        <v>127539192333</v>
      </c>
      <c r="Q61" s="27">
        <v>-20137767210</v>
      </c>
    </row>
    <row r="62" spans="1:17" ht="18.75" x14ac:dyDescent="0.45">
      <c r="A62" s="22" t="s">
        <v>69</v>
      </c>
      <c r="C62" s="27">
        <v>435742</v>
      </c>
      <c r="E62" s="27">
        <v>27552629206</v>
      </c>
      <c r="G62" s="27">
        <v>26725313976</v>
      </c>
      <c r="I62" s="27">
        <v>827315230</v>
      </c>
      <c r="K62" s="27">
        <v>435742</v>
      </c>
      <c r="M62" s="27">
        <v>27552629206</v>
      </c>
      <c r="O62" s="27">
        <v>26164718249</v>
      </c>
      <c r="Q62" s="27">
        <v>1387910957</v>
      </c>
    </row>
    <row r="63" spans="1:17" ht="18.75" x14ac:dyDescent="0.45">
      <c r="A63" s="22" t="s">
        <v>70</v>
      </c>
      <c r="C63" s="27">
        <v>6281555</v>
      </c>
      <c r="E63" s="27">
        <v>68248884643</v>
      </c>
      <c r="G63" s="27">
        <v>72182717884</v>
      </c>
      <c r="I63" s="27">
        <v>-3933833241</v>
      </c>
      <c r="K63" s="27">
        <v>6281555</v>
      </c>
      <c r="M63" s="27">
        <v>68248884643</v>
      </c>
      <c r="O63" s="27">
        <v>76366318315</v>
      </c>
      <c r="Q63" s="27">
        <v>-8117433672</v>
      </c>
    </row>
    <row r="64" spans="1:17" ht="18.75" x14ac:dyDescent="0.45">
      <c r="A64" s="22" t="s">
        <v>71</v>
      </c>
      <c r="C64" s="27">
        <v>145</v>
      </c>
      <c r="E64" s="27">
        <v>2136114</v>
      </c>
      <c r="G64" s="27">
        <v>1966032</v>
      </c>
      <c r="I64" s="27">
        <v>170082</v>
      </c>
      <c r="K64" s="27">
        <v>145</v>
      </c>
      <c r="M64" s="27">
        <v>2136114</v>
      </c>
      <c r="O64" s="27">
        <v>2123142</v>
      </c>
      <c r="Q64" s="27">
        <v>12972</v>
      </c>
    </row>
    <row r="65" spans="1:17" ht="18.75" x14ac:dyDescent="0.45">
      <c r="A65" s="22" t="s">
        <v>72</v>
      </c>
      <c r="C65" s="27">
        <v>30102294</v>
      </c>
      <c r="E65" s="27">
        <v>97878739282</v>
      </c>
      <c r="G65" s="27">
        <v>121188900670</v>
      </c>
      <c r="I65" s="27">
        <v>-23310161388</v>
      </c>
      <c r="K65" s="27">
        <v>30102294</v>
      </c>
      <c r="M65" s="27">
        <v>97878739282</v>
      </c>
      <c r="O65" s="27">
        <v>169365229085</v>
      </c>
      <c r="Q65" s="27">
        <v>-71486489803</v>
      </c>
    </row>
    <row r="66" spans="1:17" ht="18.75" x14ac:dyDescent="0.45">
      <c r="A66" s="22" t="s">
        <v>73</v>
      </c>
      <c r="C66" s="27">
        <v>5250000</v>
      </c>
      <c r="E66" s="27">
        <v>35278834500</v>
      </c>
      <c r="G66" s="27">
        <v>41071660875</v>
      </c>
      <c r="I66" s="27">
        <v>-5792826375</v>
      </c>
      <c r="K66" s="27">
        <v>5250000</v>
      </c>
      <c r="M66" s="27">
        <v>35278834500</v>
      </c>
      <c r="O66" s="27">
        <v>58032639000</v>
      </c>
      <c r="Q66" s="27">
        <v>-22753804500</v>
      </c>
    </row>
    <row r="67" spans="1:17" ht="18.75" x14ac:dyDescent="0.45">
      <c r="A67" s="22" t="s">
        <v>74</v>
      </c>
      <c r="C67" s="27">
        <v>11516363</v>
      </c>
      <c r="E67" s="27">
        <v>22643828786</v>
      </c>
      <c r="G67" s="27">
        <v>25769089281</v>
      </c>
      <c r="I67" s="27">
        <v>-3125260495</v>
      </c>
      <c r="K67" s="27">
        <v>11516363</v>
      </c>
      <c r="M67" s="27">
        <v>22643828786</v>
      </c>
      <c r="O67" s="27">
        <v>36953629586</v>
      </c>
      <c r="Q67" s="27">
        <v>-14309800800</v>
      </c>
    </row>
    <row r="68" spans="1:17" ht="18.75" x14ac:dyDescent="0.45">
      <c r="A68" s="22" t="s">
        <v>75</v>
      </c>
      <c r="C68" s="27">
        <v>6195381</v>
      </c>
      <c r="E68" s="27">
        <v>27313029472</v>
      </c>
      <c r="G68" s="27">
        <v>28015100579</v>
      </c>
      <c r="I68" s="27">
        <v>-702071107</v>
      </c>
      <c r="K68" s="27">
        <v>6195381</v>
      </c>
      <c r="M68" s="27">
        <v>27313029472</v>
      </c>
      <c r="O68" s="27">
        <v>30679581569</v>
      </c>
      <c r="Q68" s="27">
        <v>-3366552097</v>
      </c>
    </row>
    <row r="69" spans="1:17" ht="18.75" x14ac:dyDescent="0.45">
      <c r="A69" s="22" t="s">
        <v>76</v>
      </c>
      <c r="C69" s="27">
        <v>39</v>
      </c>
      <c r="E69" s="27">
        <v>854833</v>
      </c>
      <c r="G69" s="27">
        <v>868402</v>
      </c>
      <c r="I69" s="27">
        <v>-13569</v>
      </c>
      <c r="K69" s="27">
        <v>39</v>
      </c>
      <c r="M69" s="27">
        <v>854833</v>
      </c>
      <c r="O69" s="27">
        <v>764962</v>
      </c>
      <c r="Q69" s="27">
        <v>89871</v>
      </c>
    </row>
    <row r="70" spans="1:17" ht="18.75" x14ac:dyDescent="0.45">
      <c r="A70" s="22" t="s">
        <v>77</v>
      </c>
      <c r="C70" s="27">
        <v>5277328</v>
      </c>
      <c r="E70" s="27">
        <v>22048634957</v>
      </c>
      <c r="G70" s="27">
        <v>24797501176</v>
      </c>
      <c r="I70" s="27">
        <v>-2748866219</v>
      </c>
      <c r="K70" s="27">
        <v>5277328</v>
      </c>
      <c r="M70" s="27">
        <v>22048634957</v>
      </c>
      <c r="O70" s="27">
        <v>23800774875</v>
      </c>
      <c r="Q70" s="27">
        <v>-1752139918</v>
      </c>
    </row>
    <row r="71" spans="1:17" ht="18.75" x14ac:dyDescent="0.45">
      <c r="A71" s="22" t="s">
        <v>78</v>
      </c>
      <c r="C71" s="27">
        <v>447572</v>
      </c>
      <c r="E71" s="27">
        <v>20234458891</v>
      </c>
      <c r="G71" s="27">
        <v>22005196499</v>
      </c>
      <c r="I71" s="27">
        <v>-1770737608</v>
      </c>
      <c r="K71" s="27">
        <v>447572</v>
      </c>
      <c r="M71" s="27">
        <v>20234458891</v>
      </c>
      <c r="O71" s="27">
        <v>25920395229</v>
      </c>
      <c r="Q71" s="27">
        <v>-5685936338</v>
      </c>
    </row>
    <row r="72" spans="1:17" ht="18.75" x14ac:dyDescent="0.45">
      <c r="A72" s="22" t="s">
        <v>79</v>
      </c>
      <c r="C72" s="27">
        <v>630116</v>
      </c>
      <c r="E72" s="27">
        <v>23488755367</v>
      </c>
      <c r="G72" s="27">
        <v>25148627413</v>
      </c>
      <c r="I72" s="27">
        <v>-1659872046</v>
      </c>
      <c r="K72" s="27">
        <v>630116</v>
      </c>
      <c r="M72" s="27">
        <v>23488755367</v>
      </c>
      <c r="O72" s="27">
        <v>24728961651</v>
      </c>
      <c r="Q72" s="27">
        <v>-1240206284</v>
      </c>
    </row>
    <row r="73" spans="1:17" ht="18.75" x14ac:dyDescent="0.45">
      <c r="A73" s="22" t="s">
        <v>80</v>
      </c>
      <c r="C73" s="27">
        <v>1897609</v>
      </c>
      <c r="E73" s="27">
        <v>20013836383</v>
      </c>
      <c r="G73" s="27">
        <v>21013585043</v>
      </c>
      <c r="I73" s="27">
        <v>-999748660</v>
      </c>
      <c r="K73" s="27">
        <v>1897609</v>
      </c>
      <c r="M73" s="27">
        <v>20013836383</v>
      </c>
      <c r="O73" s="27">
        <v>31633556658</v>
      </c>
      <c r="Q73" s="27">
        <v>-11619720275</v>
      </c>
    </row>
    <row r="74" spans="1:17" ht="18.75" x14ac:dyDescent="0.45">
      <c r="A74" s="22" t="s">
        <v>81</v>
      </c>
      <c r="C74" s="27">
        <v>799609</v>
      </c>
      <c r="E74" s="27">
        <v>137914653652</v>
      </c>
      <c r="G74" s="27">
        <v>147969522932</v>
      </c>
      <c r="I74" s="27">
        <v>-10054869280</v>
      </c>
      <c r="K74" s="27">
        <v>799609</v>
      </c>
      <c r="M74" s="27">
        <v>137914653652</v>
      </c>
      <c r="O74" s="27">
        <v>120292799745</v>
      </c>
      <c r="Q74" s="27">
        <v>17621853907</v>
      </c>
    </row>
    <row r="75" spans="1:17" ht="18.75" x14ac:dyDescent="0.45">
      <c r="A75" s="22" t="s">
        <v>82</v>
      </c>
      <c r="C75" s="27">
        <v>524472</v>
      </c>
      <c r="E75" s="27">
        <v>105182643255</v>
      </c>
      <c r="G75" s="27">
        <v>101470621347</v>
      </c>
      <c r="I75" s="27">
        <v>3712021908</v>
      </c>
      <c r="K75" s="27">
        <v>524472</v>
      </c>
      <c r="M75" s="27">
        <v>105182643255</v>
      </c>
      <c r="O75" s="27">
        <v>83416222656</v>
      </c>
      <c r="Q75" s="27">
        <v>21766420599</v>
      </c>
    </row>
    <row r="76" spans="1:17" ht="18.75" x14ac:dyDescent="0.45">
      <c r="A76" s="22" t="s">
        <v>83</v>
      </c>
      <c r="C76" s="27">
        <v>914746</v>
      </c>
      <c r="E76" s="27">
        <v>11639081745</v>
      </c>
      <c r="G76" s="27">
        <v>12439268615</v>
      </c>
      <c r="I76" s="27">
        <v>-800186870</v>
      </c>
      <c r="K76" s="27">
        <v>914746</v>
      </c>
      <c r="M76" s="27">
        <v>11639081745</v>
      </c>
      <c r="O76" s="27">
        <v>14457921855</v>
      </c>
      <c r="Q76" s="27">
        <v>-2818840110</v>
      </c>
    </row>
    <row r="77" spans="1:17" ht="18.75" x14ac:dyDescent="0.45">
      <c r="A77" s="22" t="s">
        <v>84</v>
      </c>
      <c r="C77" s="27">
        <v>9469137</v>
      </c>
      <c r="E77" s="27">
        <v>43195319168</v>
      </c>
      <c r="G77" s="27">
        <v>44230726688</v>
      </c>
      <c r="I77" s="27">
        <v>-1035407520</v>
      </c>
      <c r="K77" s="27">
        <v>9469137</v>
      </c>
      <c r="M77" s="27">
        <v>43195319168</v>
      </c>
      <c r="O77" s="27">
        <v>75396493035</v>
      </c>
      <c r="Q77" s="27">
        <v>-32201173867</v>
      </c>
    </row>
    <row r="78" spans="1:17" ht="18.75" x14ac:dyDescent="0.45">
      <c r="A78" s="22" t="s">
        <v>85</v>
      </c>
      <c r="C78" s="27">
        <v>1931522</v>
      </c>
      <c r="E78" s="27">
        <v>61728946628</v>
      </c>
      <c r="G78" s="27">
        <v>61227818943</v>
      </c>
      <c r="I78" s="27">
        <v>501127685</v>
      </c>
      <c r="K78" s="27">
        <v>1931522</v>
      </c>
      <c r="M78" s="27">
        <v>61728946628</v>
      </c>
      <c r="O78" s="27">
        <v>51371979177</v>
      </c>
      <c r="Q78" s="27">
        <v>10356967451</v>
      </c>
    </row>
    <row r="79" spans="1:17" ht="37.5" x14ac:dyDescent="0.45">
      <c r="A79" s="22" t="s">
        <v>86</v>
      </c>
      <c r="C79" s="27">
        <v>8502170</v>
      </c>
      <c r="E79" s="27">
        <v>10860282984</v>
      </c>
      <c r="G79" s="27">
        <v>13015436416</v>
      </c>
      <c r="I79" s="27">
        <v>-2155153432</v>
      </c>
      <c r="K79" s="27">
        <v>8502170</v>
      </c>
      <c r="M79" s="27">
        <v>10860282984</v>
      </c>
      <c r="O79" s="27">
        <v>16438327162</v>
      </c>
      <c r="Q79" s="27">
        <v>-5578044178</v>
      </c>
    </row>
    <row r="80" spans="1:17" ht="56.25" x14ac:dyDescent="0.45">
      <c r="A80" s="22" t="s">
        <v>87</v>
      </c>
      <c r="C80" s="27">
        <v>0</v>
      </c>
      <c r="E80" s="27">
        <v>571</v>
      </c>
      <c r="G80" s="27">
        <v>571</v>
      </c>
      <c r="I80" s="27">
        <v>0</v>
      </c>
      <c r="K80" s="27">
        <v>0</v>
      </c>
      <c r="M80" s="27">
        <v>571</v>
      </c>
      <c r="O80" s="27">
        <v>571</v>
      </c>
      <c r="Q80" s="27">
        <v>0</v>
      </c>
    </row>
    <row r="81" spans="1:17" ht="18.75" x14ac:dyDescent="0.45">
      <c r="A81" s="22" t="s">
        <v>88</v>
      </c>
      <c r="C81" s="27">
        <v>4335717</v>
      </c>
      <c r="E81" s="27">
        <v>21161704666</v>
      </c>
      <c r="G81" s="27">
        <v>22282283732</v>
      </c>
      <c r="I81" s="27">
        <v>-1120579066</v>
      </c>
      <c r="K81" s="27">
        <v>4335717</v>
      </c>
      <c r="M81" s="27">
        <v>21161704666</v>
      </c>
      <c r="O81" s="27">
        <v>31482357448</v>
      </c>
      <c r="Q81" s="27">
        <v>-10320652782</v>
      </c>
    </row>
    <row r="82" spans="1:17" ht="18.75" x14ac:dyDescent="0.45">
      <c r="A82" s="18" t="s">
        <v>89</v>
      </c>
      <c r="C82" s="28">
        <f>SUM(C9:$C$81)</f>
        <v>543353295</v>
      </c>
      <c r="E82" s="28">
        <f>SUM(E9:$E$81)</f>
        <v>2661148802519</v>
      </c>
      <c r="G82" s="28">
        <f>SUM(G9:$G$81)</f>
        <v>2841884351106</v>
      </c>
      <c r="I82" s="28">
        <f>SUM(I9:$I$81)</f>
        <v>-180735548587</v>
      </c>
      <c r="K82" s="28">
        <f>SUM(K9:$K$81)</f>
        <v>543353295</v>
      </c>
      <c r="M82" s="28">
        <f>SUM(M9:$M$81)</f>
        <v>2661148802519</v>
      </c>
      <c r="O82" s="28">
        <f>SUM(O9:$O$81)</f>
        <v>3217861960563</v>
      </c>
      <c r="Q82" s="28">
        <f>SUM(Q9:$Q$81)</f>
        <v>-556713158044</v>
      </c>
    </row>
    <row r="83" spans="1:17" ht="18.75" x14ac:dyDescent="0.45">
      <c r="C83" s="29"/>
      <c r="E83" s="29"/>
      <c r="G83" s="29"/>
      <c r="I83" s="29"/>
      <c r="K83" s="29"/>
      <c r="M83" s="29"/>
      <c r="O83" s="29"/>
      <c r="Q83" s="29"/>
    </row>
    <row r="85" spans="1:17" ht="18.75" x14ac:dyDescent="0.45">
      <c r="A85" s="49" t="s">
        <v>210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1"/>
    </row>
  </sheetData>
  <mergeCells count="7">
    <mergeCell ref="A85:Q8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81"/>
  <sheetViews>
    <sheetView rightToLeft="1" workbookViewId="0">
      <selection activeCell="I86" sqref="I86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7" style="30" customWidth="1"/>
    <col min="4" max="4" width="1.42578125" style="30" customWidth="1"/>
    <col min="5" max="5" width="17.7109375" style="30" bestFit="1" customWidth="1"/>
    <col min="6" max="6" width="1.42578125" style="30" customWidth="1"/>
    <col min="7" max="7" width="17" style="30" customWidth="1"/>
    <col min="8" max="8" width="1.42578125" style="30" customWidth="1"/>
    <col min="9" max="9" width="17" style="30" customWidth="1"/>
    <col min="10" max="10" width="1.42578125" style="6" customWidth="1"/>
    <col min="11" max="11" width="10.7109375" style="6" customWidth="1"/>
    <col min="12" max="12" width="1.42578125" style="6" customWidth="1"/>
    <col min="13" max="13" width="17" style="30" customWidth="1"/>
    <col min="14" max="14" width="1.42578125" style="30" customWidth="1"/>
    <col min="15" max="15" width="17" style="30" customWidth="1"/>
    <col min="16" max="16" width="1.42578125" style="30" customWidth="1"/>
    <col min="17" max="17" width="17" style="30" customWidth="1"/>
    <col min="18" max="18" width="1.42578125" style="30" customWidth="1"/>
    <col min="19" max="19" width="17" style="30" customWidth="1"/>
    <col min="20" max="20" width="1.42578125" style="6" customWidth="1"/>
    <col min="21" max="21" width="10.7109375" style="6" customWidth="1"/>
    <col min="22" max="16384" width="9.140625" style="6"/>
  </cols>
  <sheetData>
    <row r="1" spans="1:21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20.100000000000001" customHeight="1" x14ac:dyDescent="0.45">
      <c r="A2" s="4" t="s">
        <v>140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5" spans="1:21" ht="21" x14ac:dyDescent="0.45">
      <c r="A5" s="7" t="s">
        <v>214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7" spans="1:21" ht="21" x14ac:dyDescent="0.45">
      <c r="C7" s="8" t="s">
        <v>156</v>
      </c>
      <c r="D7" s="9"/>
      <c r="E7" s="9"/>
      <c r="F7" s="9"/>
      <c r="G7" s="9"/>
      <c r="H7" s="9"/>
      <c r="I7" s="9"/>
      <c r="J7" s="9"/>
      <c r="K7" s="9"/>
      <c r="M7" s="8" t="s">
        <v>7</v>
      </c>
      <c r="N7" s="9"/>
      <c r="O7" s="9"/>
      <c r="P7" s="9"/>
      <c r="Q7" s="9"/>
      <c r="R7" s="9"/>
      <c r="S7" s="9"/>
      <c r="T7" s="9"/>
      <c r="U7" s="9"/>
    </row>
    <row r="8" spans="1:21" ht="42" x14ac:dyDescent="0.45">
      <c r="A8" s="23" t="s">
        <v>215</v>
      </c>
      <c r="C8" s="33" t="s">
        <v>154</v>
      </c>
      <c r="E8" s="33" t="s">
        <v>216</v>
      </c>
      <c r="G8" s="33" t="s">
        <v>217</v>
      </c>
      <c r="I8" s="33" t="s">
        <v>218</v>
      </c>
      <c r="K8" s="24" t="s">
        <v>219</v>
      </c>
      <c r="M8" s="33" t="s">
        <v>154</v>
      </c>
      <c r="O8" s="33" t="s">
        <v>216</v>
      </c>
      <c r="Q8" s="33" t="s">
        <v>217</v>
      </c>
      <c r="S8" s="33" t="s">
        <v>218</v>
      </c>
      <c r="U8" s="24" t="s">
        <v>219</v>
      </c>
    </row>
    <row r="9" spans="1:21" ht="18.75" x14ac:dyDescent="0.45">
      <c r="A9" s="22" t="s">
        <v>17</v>
      </c>
      <c r="C9" s="27">
        <v>0</v>
      </c>
      <c r="E9" s="27">
        <v>-3450765</v>
      </c>
      <c r="G9" s="27">
        <v>0</v>
      </c>
      <c r="I9" s="27">
        <v>-3450765</v>
      </c>
      <c r="K9" s="17">
        <v>1.9607843309836978E-5</v>
      </c>
      <c r="M9" s="27">
        <v>0</v>
      </c>
      <c r="O9" s="27">
        <v>-3401764</v>
      </c>
      <c r="Q9" s="27">
        <v>0</v>
      </c>
      <c r="S9" s="27">
        <v>-3401764</v>
      </c>
      <c r="U9" s="17">
        <v>1.0431259875609141E-5</v>
      </c>
    </row>
    <row r="10" spans="1:21" ht="18.75" x14ac:dyDescent="0.45">
      <c r="A10" s="22" t="s">
        <v>18</v>
      </c>
      <c r="C10" s="27">
        <v>0</v>
      </c>
      <c r="E10" s="27">
        <v>-1280207783</v>
      </c>
      <c r="G10" s="27">
        <v>0</v>
      </c>
      <c r="I10" s="27">
        <v>-1280207783</v>
      </c>
      <c r="K10" s="17">
        <v>7.2743619496250184E-3</v>
      </c>
      <c r="M10" s="27">
        <v>3657967780</v>
      </c>
      <c r="O10" s="27">
        <v>-2865046649</v>
      </c>
      <c r="Q10" s="27">
        <v>0</v>
      </c>
      <c r="S10" s="27">
        <v>792921131</v>
      </c>
      <c r="U10" s="17">
        <v>-2.4314345081913147E-3</v>
      </c>
    </row>
    <row r="11" spans="1:21" ht="18.75" x14ac:dyDescent="0.45">
      <c r="A11" s="22" t="s">
        <v>20</v>
      </c>
      <c r="C11" s="27">
        <v>0</v>
      </c>
      <c r="E11" s="27">
        <v>2597750865</v>
      </c>
      <c r="G11" s="27">
        <v>0</v>
      </c>
      <c r="I11" s="27">
        <v>2597750865</v>
      </c>
      <c r="K11" s="17">
        <v>-1.4760869522819858E-2</v>
      </c>
      <c r="M11" s="27">
        <v>762600000</v>
      </c>
      <c r="O11" s="27">
        <v>7802497260</v>
      </c>
      <c r="Q11" s="27">
        <v>-22179850</v>
      </c>
      <c r="S11" s="27">
        <v>8542917410</v>
      </c>
      <c r="U11" s="17">
        <v>-2.6196229838276779E-2</v>
      </c>
    </row>
    <row r="12" spans="1:21" ht="18.75" x14ac:dyDescent="0.45">
      <c r="A12" s="22" t="s">
        <v>21</v>
      </c>
      <c r="C12" s="27">
        <v>0</v>
      </c>
      <c r="E12" s="27">
        <v>-6003767413</v>
      </c>
      <c r="G12" s="27">
        <v>0</v>
      </c>
      <c r="I12" s="27">
        <v>-6003767413</v>
      </c>
      <c r="K12" s="17">
        <v>3.4114444392130239E-2</v>
      </c>
      <c r="M12" s="27">
        <v>2597722000</v>
      </c>
      <c r="O12" s="27">
        <v>-6124149976</v>
      </c>
      <c r="Q12" s="27">
        <v>0</v>
      </c>
      <c r="S12" s="27">
        <v>-3526427976</v>
      </c>
      <c r="U12" s="17">
        <v>1.0813532817172018E-2</v>
      </c>
    </row>
    <row r="13" spans="1:21" ht="18.75" x14ac:dyDescent="0.45">
      <c r="A13" s="22" t="s">
        <v>22</v>
      </c>
      <c r="C13" s="27">
        <v>0</v>
      </c>
      <c r="E13" s="27">
        <v>-876985921</v>
      </c>
      <c r="G13" s="27">
        <v>0</v>
      </c>
      <c r="I13" s="27">
        <v>-876985921</v>
      </c>
      <c r="K13" s="17">
        <v>4.983185619391952E-3</v>
      </c>
      <c r="M13" s="27">
        <v>212586800</v>
      </c>
      <c r="O13" s="27">
        <v>-1743405746</v>
      </c>
      <c r="Q13" s="27">
        <v>0</v>
      </c>
      <c r="S13" s="27">
        <v>-1530818946</v>
      </c>
      <c r="U13" s="17">
        <v>4.6941440523893124E-3</v>
      </c>
    </row>
    <row r="14" spans="1:21" ht="18.75" x14ac:dyDescent="0.45">
      <c r="A14" s="22" t="s">
        <v>23</v>
      </c>
      <c r="C14" s="27">
        <v>0</v>
      </c>
      <c r="E14" s="27">
        <v>-1571411945</v>
      </c>
      <c r="G14" s="27">
        <v>0</v>
      </c>
      <c r="I14" s="27">
        <v>-1571411945</v>
      </c>
      <c r="K14" s="17">
        <v>8.9290343424620802E-3</v>
      </c>
      <c r="M14" s="27">
        <v>203189950</v>
      </c>
      <c r="O14" s="27">
        <v>-1939017310</v>
      </c>
      <c r="Q14" s="27">
        <v>0</v>
      </c>
      <c r="S14" s="27">
        <v>-1735827360</v>
      </c>
      <c r="U14" s="17">
        <v>5.3227873219166711E-3</v>
      </c>
    </row>
    <row r="15" spans="1:21" ht="18.75" x14ac:dyDescent="0.45">
      <c r="A15" s="22" t="s">
        <v>24</v>
      </c>
      <c r="C15" s="27">
        <v>0</v>
      </c>
      <c r="E15" s="27">
        <v>-2522898900</v>
      </c>
      <c r="G15" s="27">
        <v>0</v>
      </c>
      <c r="I15" s="27">
        <v>-2522898900</v>
      </c>
      <c r="K15" s="17">
        <v>1.4335547717030881E-2</v>
      </c>
      <c r="M15" s="27">
        <v>0</v>
      </c>
      <c r="O15" s="27">
        <v>-6381801000</v>
      </c>
      <c r="Q15" s="27">
        <v>0</v>
      </c>
      <c r="S15" s="27">
        <v>-6381801000</v>
      </c>
      <c r="U15" s="17">
        <v>1.9569324828360313E-2</v>
      </c>
    </row>
    <row r="16" spans="1:21" ht="18.75" x14ac:dyDescent="0.45">
      <c r="A16" s="22" t="s">
        <v>25</v>
      </c>
      <c r="C16" s="27">
        <v>0</v>
      </c>
      <c r="E16" s="27">
        <v>-707537442</v>
      </c>
      <c r="G16" s="27">
        <v>0</v>
      </c>
      <c r="I16" s="27">
        <v>-707537442</v>
      </c>
      <c r="K16" s="17">
        <v>4.0203500668920854E-3</v>
      </c>
      <c r="M16" s="27">
        <v>724953460</v>
      </c>
      <c r="O16" s="27">
        <v>-10357561994</v>
      </c>
      <c r="Q16" s="27">
        <v>0</v>
      </c>
      <c r="S16" s="27">
        <v>-9632608534</v>
      </c>
      <c r="U16" s="17">
        <v>2.9537687769687841E-2</v>
      </c>
    </row>
    <row r="17" spans="1:21" ht="18.75" x14ac:dyDescent="0.45">
      <c r="A17" s="22" t="s">
        <v>26</v>
      </c>
      <c r="C17" s="27">
        <v>0</v>
      </c>
      <c r="E17" s="27">
        <v>-4083060375</v>
      </c>
      <c r="G17" s="27">
        <v>0</v>
      </c>
      <c r="I17" s="27">
        <v>-4083060375</v>
      </c>
      <c r="K17" s="17">
        <v>2.3200654943933943E-2</v>
      </c>
      <c r="M17" s="27">
        <v>294500000</v>
      </c>
      <c r="O17" s="27">
        <v>-22793491840</v>
      </c>
      <c r="Q17" s="27">
        <v>0</v>
      </c>
      <c r="S17" s="27">
        <v>-22498991840</v>
      </c>
      <c r="U17" s="17">
        <v>6.899150876493769E-2</v>
      </c>
    </row>
    <row r="18" spans="1:21" ht="18.75" x14ac:dyDescent="0.45">
      <c r="A18" s="22" t="s">
        <v>27</v>
      </c>
      <c r="C18" s="27">
        <v>0</v>
      </c>
      <c r="E18" s="27">
        <v>3386145598</v>
      </c>
      <c r="G18" s="27">
        <v>0</v>
      </c>
      <c r="I18" s="27">
        <v>3386145598</v>
      </c>
      <c r="K18" s="17">
        <v>-1.9240664696053841E-2</v>
      </c>
      <c r="M18" s="27">
        <v>10018864200</v>
      </c>
      <c r="O18" s="27">
        <v>20018093780</v>
      </c>
      <c r="Q18" s="27">
        <v>-340263305</v>
      </c>
      <c r="S18" s="27">
        <v>29696694675</v>
      </c>
      <c r="U18" s="17">
        <v>-9.1062736745271905E-2</v>
      </c>
    </row>
    <row r="19" spans="1:21" ht="18.75" x14ac:dyDescent="0.45">
      <c r="A19" s="22" t="s">
        <v>28</v>
      </c>
      <c r="C19" s="27">
        <v>0</v>
      </c>
      <c r="E19" s="27">
        <v>-8724188452</v>
      </c>
      <c r="G19" s="27">
        <v>0</v>
      </c>
      <c r="I19" s="27">
        <v>-8724188452</v>
      </c>
      <c r="K19" s="17">
        <v>4.9572347051249563E-2</v>
      </c>
      <c r="M19" s="27">
        <v>2844527520</v>
      </c>
      <c r="O19" s="27">
        <v>-18448381784</v>
      </c>
      <c r="Q19" s="27">
        <v>-5453603823</v>
      </c>
      <c r="S19" s="27">
        <v>-21057458087</v>
      </c>
      <c r="U19" s="17">
        <v>6.4571151210149891E-2</v>
      </c>
    </row>
    <row r="20" spans="1:21" ht="18.75" x14ac:dyDescent="0.45">
      <c r="A20" s="22" t="s">
        <v>29</v>
      </c>
      <c r="C20" s="27">
        <v>0</v>
      </c>
      <c r="E20" s="27">
        <v>-2971879078</v>
      </c>
      <c r="G20" s="27">
        <v>0</v>
      </c>
      <c r="I20" s="27">
        <v>-2971879078</v>
      </c>
      <c r="K20" s="17">
        <v>1.6886730709627221E-2</v>
      </c>
      <c r="M20" s="27">
        <v>2110353600</v>
      </c>
      <c r="O20" s="27">
        <v>-5249033889</v>
      </c>
      <c r="Q20" s="27">
        <v>0</v>
      </c>
      <c r="S20" s="27">
        <v>-3138680289</v>
      </c>
      <c r="U20" s="17">
        <v>9.6245329661349237E-3</v>
      </c>
    </row>
    <row r="21" spans="1:21" ht="18.75" x14ac:dyDescent="0.45">
      <c r="A21" s="22" t="s">
        <v>220</v>
      </c>
      <c r="C21" s="27">
        <v>0</v>
      </c>
      <c r="E21" s="27">
        <v>-1300996289</v>
      </c>
      <c r="G21" s="27">
        <v>0</v>
      </c>
      <c r="I21" s="27">
        <v>-1300996289</v>
      </c>
      <c r="K21" s="17">
        <v>7.3924858347037201E-3</v>
      </c>
      <c r="M21" s="27">
        <v>2287648000</v>
      </c>
      <c r="O21" s="27">
        <v>-5371312242</v>
      </c>
      <c r="Q21" s="27">
        <v>0</v>
      </c>
      <c r="S21" s="27">
        <v>-3083664242</v>
      </c>
      <c r="U21" s="17">
        <v>9.4558302919971159E-3</v>
      </c>
    </row>
    <row r="22" spans="1:21" ht="37.5" x14ac:dyDescent="0.45">
      <c r="A22" s="22" t="s">
        <v>30</v>
      </c>
      <c r="C22" s="27">
        <v>0</v>
      </c>
      <c r="E22" s="27">
        <v>-4025975140</v>
      </c>
      <c r="G22" s="27">
        <v>0</v>
      </c>
      <c r="I22" s="27">
        <v>-4025975140</v>
      </c>
      <c r="K22" s="17">
        <v>2.2876286769576887E-2</v>
      </c>
      <c r="M22" s="27">
        <v>0</v>
      </c>
      <c r="O22" s="27">
        <v>-5636626231</v>
      </c>
      <c r="Q22" s="27">
        <v>0</v>
      </c>
      <c r="S22" s="27">
        <v>-5636626231</v>
      </c>
      <c r="U22" s="17">
        <v>1.7284301038295508E-2</v>
      </c>
    </row>
    <row r="23" spans="1:21" ht="37.5" x14ac:dyDescent="0.45">
      <c r="A23" s="22" t="s">
        <v>32</v>
      </c>
      <c r="C23" s="27">
        <v>0</v>
      </c>
      <c r="E23" s="27">
        <v>-4078646952</v>
      </c>
      <c r="G23" s="27">
        <v>0</v>
      </c>
      <c r="I23" s="27">
        <v>-4078646952</v>
      </c>
      <c r="K23" s="17">
        <v>2.3175577111440557E-2</v>
      </c>
      <c r="M23" s="27">
        <v>0</v>
      </c>
      <c r="O23" s="27">
        <v>-26337227747</v>
      </c>
      <c r="Q23" s="27">
        <v>0</v>
      </c>
      <c r="S23" s="27">
        <v>-26337227747</v>
      </c>
      <c r="U23" s="17">
        <v>8.0761177739567133E-2</v>
      </c>
    </row>
    <row r="24" spans="1:21" ht="18.75" x14ac:dyDescent="0.45">
      <c r="A24" s="22" t="s">
        <v>33</v>
      </c>
      <c r="C24" s="27">
        <v>0</v>
      </c>
      <c r="E24" s="27">
        <v>-110042616</v>
      </c>
      <c r="G24" s="27">
        <v>0</v>
      </c>
      <c r="I24" s="27">
        <v>-110042616</v>
      </c>
      <c r="K24" s="17">
        <v>6.2528116864885301E-4</v>
      </c>
      <c r="M24" s="27">
        <v>0</v>
      </c>
      <c r="O24" s="27">
        <v>36563136</v>
      </c>
      <c r="Q24" s="27">
        <v>0</v>
      </c>
      <c r="S24" s="27">
        <v>36563136</v>
      </c>
      <c r="U24" s="17">
        <v>-1.1211817559455627E-4</v>
      </c>
    </row>
    <row r="25" spans="1:21" ht="37.5" x14ac:dyDescent="0.45">
      <c r="A25" s="22" t="s">
        <v>221</v>
      </c>
      <c r="C25" s="27">
        <v>0</v>
      </c>
      <c r="E25" s="27">
        <v>-4177395720</v>
      </c>
      <c r="G25" s="27">
        <v>0</v>
      </c>
      <c r="I25" s="27">
        <v>-4177395720</v>
      </c>
      <c r="K25" s="17">
        <v>2.3736684683235056E-2</v>
      </c>
      <c r="M25" s="27">
        <v>20400000</v>
      </c>
      <c r="O25" s="27">
        <v>-8740085220</v>
      </c>
      <c r="Q25" s="27">
        <v>0</v>
      </c>
      <c r="S25" s="27">
        <v>-8719685220</v>
      </c>
      <c r="U25" s="17">
        <v>2.6738275366347597E-2</v>
      </c>
    </row>
    <row r="26" spans="1:21" ht="18.75" x14ac:dyDescent="0.45">
      <c r="A26" s="22" t="s">
        <v>222</v>
      </c>
      <c r="C26" s="27">
        <v>0</v>
      </c>
      <c r="E26" s="27">
        <v>18152069</v>
      </c>
      <c r="G26" s="27">
        <v>0</v>
      </c>
      <c r="I26" s="27">
        <v>18152069</v>
      </c>
      <c r="K26" s="17">
        <v>-1.031431942486229E-4</v>
      </c>
      <c r="M26" s="27">
        <v>15360488</v>
      </c>
      <c r="O26" s="27">
        <v>-237044662</v>
      </c>
      <c r="Q26" s="27">
        <v>0</v>
      </c>
      <c r="S26" s="27">
        <v>-221684174</v>
      </c>
      <c r="U26" s="17">
        <v>6.7977826483664222E-4</v>
      </c>
    </row>
    <row r="27" spans="1:21" ht="18.75" x14ac:dyDescent="0.45">
      <c r="A27" s="22" t="s">
        <v>35</v>
      </c>
      <c r="C27" s="27">
        <v>0</v>
      </c>
      <c r="E27" s="27">
        <v>-492927745</v>
      </c>
      <c r="G27" s="27">
        <v>0</v>
      </c>
      <c r="I27" s="27">
        <v>-492927745</v>
      </c>
      <c r="K27" s="17">
        <v>2.8009006660932511E-3</v>
      </c>
      <c r="M27" s="27">
        <v>2708964350</v>
      </c>
      <c r="O27" s="27">
        <v>-7732033188</v>
      </c>
      <c r="Q27" s="27">
        <v>0</v>
      </c>
      <c r="S27" s="27">
        <v>-5023068838</v>
      </c>
      <c r="U27" s="17">
        <v>1.540287228104361E-2</v>
      </c>
    </row>
    <row r="28" spans="1:21" ht="18.75" x14ac:dyDescent="0.45">
      <c r="A28" s="22" t="s">
        <v>36</v>
      </c>
      <c r="C28" s="27">
        <v>0</v>
      </c>
      <c r="E28" s="27">
        <v>765640422</v>
      </c>
      <c r="G28" s="27">
        <v>0</v>
      </c>
      <c r="I28" s="27">
        <v>765640422</v>
      </c>
      <c r="K28" s="17">
        <v>-4.3505012442903125E-3</v>
      </c>
      <c r="M28" s="27">
        <v>2645943400</v>
      </c>
      <c r="O28" s="27">
        <v>-10944154262</v>
      </c>
      <c r="Q28" s="27">
        <v>0</v>
      </c>
      <c r="S28" s="27">
        <v>-8298210862</v>
      </c>
      <c r="U28" s="17">
        <v>2.5445855151657946E-2</v>
      </c>
    </row>
    <row r="29" spans="1:21" ht="18.75" x14ac:dyDescent="0.45">
      <c r="A29" s="22" t="s">
        <v>37</v>
      </c>
      <c r="C29" s="27">
        <v>0</v>
      </c>
      <c r="E29" s="27">
        <v>-4885712538</v>
      </c>
      <c r="G29" s="27">
        <v>0</v>
      </c>
      <c r="I29" s="27">
        <v>-4885712538</v>
      </c>
      <c r="K29" s="17">
        <v>2.7761463299300283E-2</v>
      </c>
      <c r="M29" s="27">
        <v>4929039500</v>
      </c>
      <c r="O29" s="27">
        <v>-8244763460</v>
      </c>
      <c r="Q29" s="27">
        <v>0</v>
      </c>
      <c r="S29" s="27">
        <v>-3315723960</v>
      </c>
      <c r="U29" s="17">
        <v>1.0167424401735056E-2</v>
      </c>
    </row>
    <row r="30" spans="1:21" ht="18.75" x14ac:dyDescent="0.45">
      <c r="A30" s="22" t="s">
        <v>39</v>
      </c>
      <c r="C30" s="27">
        <v>0</v>
      </c>
      <c r="E30" s="27">
        <v>-11177488504</v>
      </c>
      <c r="G30" s="27">
        <v>0</v>
      </c>
      <c r="I30" s="27">
        <v>-11177488504</v>
      </c>
      <c r="K30" s="17">
        <v>6.3512422081461975E-2</v>
      </c>
      <c r="M30" s="27">
        <v>1856045580</v>
      </c>
      <c r="O30" s="27">
        <v>-21244393214</v>
      </c>
      <c r="Q30" s="27">
        <v>0</v>
      </c>
      <c r="S30" s="27">
        <v>-19388347634</v>
      </c>
      <c r="U30" s="17">
        <v>5.9452946391609071E-2</v>
      </c>
    </row>
    <row r="31" spans="1:21" ht="18.75" x14ac:dyDescent="0.45">
      <c r="A31" s="22" t="s">
        <v>40</v>
      </c>
      <c r="C31" s="27">
        <v>0</v>
      </c>
      <c r="E31" s="27">
        <v>-362072772</v>
      </c>
      <c r="G31" s="27">
        <v>0</v>
      </c>
      <c r="I31" s="27">
        <v>-362072772</v>
      </c>
      <c r="K31" s="17">
        <v>2.0573600868602554E-3</v>
      </c>
      <c r="M31" s="27">
        <v>1570000000</v>
      </c>
      <c r="O31" s="27">
        <v>-3402235530</v>
      </c>
      <c r="Q31" s="27">
        <v>0</v>
      </c>
      <c r="S31" s="27">
        <v>-1832235530</v>
      </c>
      <c r="U31" s="17">
        <v>5.618415906204678E-3</v>
      </c>
    </row>
    <row r="32" spans="1:21" ht="18.75" x14ac:dyDescent="0.45">
      <c r="A32" s="22" t="s">
        <v>41</v>
      </c>
      <c r="C32" s="27">
        <v>0</v>
      </c>
      <c r="E32" s="27">
        <v>-4122325350</v>
      </c>
      <c r="G32" s="27">
        <v>0</v>
      </c>
      <c r="I32" s="27">
        <v>-4122325350</v>
      </c>
      <c r="K32" s="17">
        <v>2.3423765320144625E-2</v>
      </c>
      <c r="M32" s="27">
        <v>0</v>
      </c>
      <c r="O32" s="27">
        <v>-7349111055</v>
      </c>
      <c r="Q32" s="27">
        <v>0</v>
      </c>
      <c r="S32" s="27">
        <v>-7349111055</v>
      </c>
      <c r="U32" s="17">
        <v>2.2535510185132498E-2</v>
      </c>
    </row>
    <row r="33" spans="1:21" ht="18.75" x14ac:dyDescent="0.45">
      <c r="A33" s="22" t="s">
        <v>42</v>
      </c>
      <c r="C33" s="27">
        <v>0</v>
      </c>
      <c r="E33" s="27">
        <v>-157862715</v>
      </c>
      <c r="G33" s="27">
        <v>0</v>
      </c>
      <c r="I33" s="27">
        <v>-157862715</v>
      </c>
      <c r="K33" s="17">
        <v>8.9700323846609415E-4</v>
      </c>
      <c r="M33" s="27">
        <v>1398455170</v>
      </c>
      <c r="O33" s="27">
        <v>-7113246844</v>
      </c>
      <c r="Q33" s="27">
        <v>0</v>
      </c>
      <c r="S33" s="27">
        <v>-5714791674</v>
      </c>
      <c r="U33" s="17">
        <v>1.7523989637864765E-2</v>
      </c>
    </row>
    <row r="34" spans="1:21" ht="18.75" x14ac:dyDescent="0.45">
      <c r="A34" s="22" t="s">
        <v>43</v>
      </c>
      <c r="C34" s="27">
        <v>3895794700</v>
      </c>
      <c r="E34" s="27">
        <v>-5786792856</v>
      </c>
      <c r="G34" s="27">
        <v>0</v>
      </c>
      <c r="I34" s="27">
        <v>-1890998156</v>
      </c>
      <c r="K34" s="17">
        <v>1.0744978444501048E-2</v>
      </c>
      <c r="M34" s="27">
        <v>3895794700</v>
      </c>
      <c r="O34" s="27">
        <v>-4104971605</v>
      </c>
      <c r="Q34" s="27">
        <v>0</v>
      </c>
      <c r="S34" s="27">
        <v>-209176905</v>
      </c>
      <c r="U34" s="17">
        <v>6.4142564152910235E-4</v>
      </c>
    </row>
    <row r="35" spans="1:21" ht="18.75" x14ac:dyDescent="0.45">
      <c r="A35" s="22" t="s">
        <v>44</v>
      </c>
      <c r="C35" s="27">
        <v>0</v>
      </c>
      <c r="E35" s="27">
        <v>-155383390</v>
      </c>
      <c r="G35" s="27">
        <v>0</v>
      </c>
      <c r="I35" s="27">
        <v>-155383390</v>
      </c>
      <c r="K35" s="17">
        <v>8.8291528518206531E-4</v>
      </c>
      <c r="M35" s="27">
        <v>411351200</v>
      </c>
      <c r="O35" s="27">
        <v>-1473075436</v>
      </c>
      <c r="Q35" s="27">
        <v>0</v>
      </c>
      <c r="S35" s="27">
        <v>-1061724236</v>
      </c>
      <c r="U35" s="17">
        <v>3.2556995199986157E-3</v>
      </c>
    </row>
    <row r="36" spans="1:21" ht="18.75" x14ac:dyDescent="0.45">
      <c r="A36" s="22" t="s">
        <v>45</v>
      </c>
      <c r="C36" s="27">
        <v>0</v>
      </c>
      <c r="E36" s="27">
        <v>-1242205851</v>
      </c>
      <c r="G36" s="27">
        <v>0</v>
      </c>
      <c r="I36" s="27">
        <v>-1242205851</v>
      </c>
      <c r="K36" s="17">
        <v>7.0584284020994469E-3</v>
      </c>
      <c r="M36" s="27">
        <v>0</v>
      </c>
      <c r="O36" s="27">
        <v>-724620080</v>
      </c>
      <c r="Q36" s="27">
        <v>0</v>
      </c>
      <c r="S36" s="27">
        <v>-724620080</v>
      </c>
      <c r="U36" s="17">
        <v>2.2219943433949814E-3</v>
      </c>
    </row>
    <row r="37" spans="1:21" ht="18.75" x14ac:dyDescent="0.45">
      <c r="A37" s="22" t="s">
        <v>46</v>
      </c>
      <c r="C37" s="27">
        <v>0</v>
      </c>
      <c r="E37" s="27">
        <v>-2438123771</v>
      </c>
      <c r="G37" s="27">
        <v>0</v>
      </c>
      <c r="I37" s="27">
        <v>-2438123771</v>
      </c>
      <c r="K37" s="17">
        <v>1.3853840777844E-2</v>
      </c>
      <c r="M37" s="27">
        <v>15329484000</v>
      </c>
      <c r="O37" s="27">
        <v>-18793870736</v>
      </c>
      <c r="Q37" s="27">
        <v>0</v>
      </c>
      <c r="S37" s="27">
        <v>-3464386736</v>
      </c>
      <c r="U37" s="17">
        <v>1.0623287903813821E-2</v>
      </c>
    </row>
    <row r="38" spans="1:21" ht="18.75" x14ac:dyDescent="0.45">
      <c r="A38" s="22" t="s">
        <v>47</v>
      </c>
      <c r="C38" s="27">
        <v>0</v>
      </c>
      <c r="E38" s="27">
        <v>2268003108</v>
      </c>
      <c r="G38" s="27">
        <v>0</v>
      </c>
      <c r="I38" s="27">
        <v>2268003108</v>
      </c>
      <c r="K38" s="17">
        <v>-1.2887185759646707E-2</v>
      </c>
      <c r="M38" s="27">
        <v>18572048990</v>
      </c>
      <c r="O38" s="27">
        <v>2404083295</v>
      </c>
      <c r="Q38" s="27">
        <v>0</v>
      </c>
      <c r="S38" s="27">
        <v>20976132285</v>
      </c>
      <c r="U38" s="17">
        <v>-6.4321771601436775E-2</v>
      </c>
    </row>
    <row r="39" spans="1:21" ht="18.75" x14ac:dyDescent="0.45">
      <c r="A39" s="22" t="s">
        <v>48</v>
      </c>
      <c r="C39" s="27">
        <v>0</v>
      </c>
      <c r="E39" s="27">
        <v>-2692941093</v>
      </c>
      <c r="G39" s="27">
        <v>0</v>
      </c>
      <c r="I39" s="27">
        <v>-2692941093</v>
      </c>
      <c r="K39" s="17">
        <v>1.5301756855122016E-2</v>
      </c>
      <c r="M39" s="27">
        <v>3656400000</v>
      </c>
      <c r="O39" s="27">
        <v>-2263392207</v>
      </c>
      <c r="Q39" s="27">
        <v>0</v>
      </c>
      <c r="S39" s="27">
        <v>1393007793</v>
      </c>
      <c r="U39" s="17">
        <v>-4.2715562565574048E-3</v>
      </c>
    </row>
    <row r="40" spans="1:21" ht="18.75" x14ac:dyDescent="0.45">
      <c r="A40" s="22" t="s">
        <v>49</v>
      </c>
      <c r="C40" s="27">
        <v>0</v>
      </c>
      <c r="E40" s="27">
        <v>-1427541090</v>
      </c>
      <c r="G40" s="27">
        <v>0</v>
      </c>
      <c r="I40" s="27">
        <v>-1427541090</v>
      </c>
      <c r="K40" s="17">
        <v>8.1115352714757113E-3</v>
      </c>
      <c r="M40" s="27">
        <v>0</v>
      </c>
      <c r="O40" s="27">
        <v>-5546085697</v>
      </c>
      <c r="Q40" s="27">
        <v>0</v>
      </c>
      <c r="S40" s="27">
        <v>-5546085697</v>
      </c>
      <c r="U40" s="17">
        <v>1.7006665129563912E-2</v>
      </c>
    </row>
    <row r="41" spans="1:21" ht="18.75" x14ac:dyDescent="0.45">
      <c r="A41" s="22" t="s">
        <v>50</v>
      </c>
      <c r="C41" s="27">
        <v>0</v>
      </c>
      <c r="E41" s="27">
        <v>-815855046</v>
      </c>
      <c r="G41" s="27">
        <v>0</v>
      </c>
      <c r="I41" s="27">
        <v>-815855046</v>
      </c>
      <c r="K41" s="17">
        <v>4.6358294191310738E-3</v>
      </c>
      <c r="M41" s="27">
        <v>1427371200</v>
      </c>
      <c r="O41" s="27">
        <v>-13912698078</v>
      </c>
      <c r="Q41" s="27">
        <v>0</v>
      </c>
      <c r="S41" s="27">
        <v>-12485326878</v>
      </c>
      <c r="U41" s="17">
        <v>3.8285339399307464E-2</v>
      </c>
    </row>
    <row r="42" spans="1:21" ht="18.75" x14ac:dyDescent="0.45">
      <c r="A42" s="22" t="s">
        <v>51</v>
      </c>
      <c r="C42" s="27">
        <v>0</v>
      </c>
      <c r="E42" s="27">
        <v>-295199032</v>
      </c>
      <c r="G42" s="27">
        <v>0</v>
      </c>
      <c r="I42" s="27">
        <v>-295199032</v>
      </c>
      <c r="K42" s="17">
        <v>1.6773719348235974E-3</v>
      </c>
      <c r="M42" s="27">
        <v>6984199900</v>
      </c>
      <c r="O42" s="27">
        <v>-163999463</v>
      </c>
      <c r="Q42" s="27">
        <v>0</v>
      </c>
      <c r="S42" s="27">
        <v>6820200437</v>
      </c>
      <c r="U42" s="17">
        <v>-2.0913644556791722E-2</v>
      </c>
    </row>
    <row r="43" spans="1:21" ht="18.75" x14ac:dyDescent="0.45">
      <c r="A43" s="22" t="s">
        <v>52</v>
      </c>
      <c r="C43" s="27">
        <v>0</v>
      </c>
      <c r="E43" s="27">
        <v>833444125</v>
      </c>
      <c r="G43" s="27">
        <v>0</v>
      </c>
      <c r="I43" s="27">
        <v>833444125</v>
      </c>
      <c r="K43" s="17">
        <v>-4.7357736068680953E-3</v>
      </c>
      <c r="M43" s="27">
        <v>3493470000</v>
      </c>
      <c r="O43" s="27">
        <v>-2967987133</v>
      </c>
      <c r="Q43" s="27">
        <v>0</v>
      </c>
      <c r="S43" s="27">
        <v>525482867</v>
      </c>
      <c r="U43" s="17">
        <v>-1.6113546812351342E-3</v>
      </c>
    </row>
    <row r="44" spans="1:21" ht="37.5" x14ac:dyDescent="0.45">
      <c r="A44" s="22" t="s">
        <v>53</v>
      </c>
      <c r="C44" s="27">
        <v>0</v>
      </c>
      <c r="E44" s="27">
        <v>144037845</v>
      </c>
      <c r="G44" s="27">
        <v>0</v>
      </c>
      <c r="I44" s="27">
        <v>144037845</v>
      </c>
      <c r="K44" s="17">
        <v>-8.1844793703616018E-4</v>
      </c>
      <c r="M44" s="27">
        <v>543375000</v>
      </c>
      <c r="O44" s="27">
        <v>-3492917741</v>
      </c>
      <c r="Q44" s="27">
        <v>0</v>
      </c>
      <c r="S44" s="27">
        <v>-2949542741</v>
      </c>
      <c r="U44" s="17">
        <v>9.0445565434837654E-3</v>
      </c>
    </row>
    <row r="45" spans="1:21" ht="37.5" x14ac:dyDescent="0.45">
      <c r="A45" s="22" t="s">
        <v>54</v>
      </c>
      <c r="C45" s="27">
        <v>0</v>
      </c>
      <c r="E45" s="27">
        <v>-2183098506</v>
      </c>
      <c r="G45" s="27">
        <v>0</v>
      </c>
      <c r="I45" s="27">
        <v>-2183098506</v>
      </c>
      <c r="K45" s="17">
        <v>1.24047431324901E-2</v>
      </c>
      <c r="M45" s="27">
        <v>317866087</v>
      </c>
      <c r="O45" s="27">
        <v>-4628825404</v>
      </c>
      <c r="Q45" s="27">
        <v>0</v>
      </c>
      <c r="S45" s="27">
        <v>-4310959317</v>
      </c>
      <c r="U45" s="17">
        <v>1.3219240649499933E-2</v>
      </c>
    </row>
    <row r="46" spans="1:21" ht="37.5" x14ac:dyDescent="0.45">
      <c r="A46" s="22" t="s">
        <v>223</v>
      </c>
      <c r="C46" s="27">
        <v>0</v>
      </c>
      <c r="E46" s="27">
        <v>1578108551</v>
      </c>
      <c r="G46" s="27">
        <v>0</v>
      </c>
      <c r="I46" s="27">
        <v>1578108551</v>
      </c>
      <c r="K46" s="17">
        <v>-8.9670856154858061E-3</v>
      </c>
      <c r="M46" s="27">
        <v>2295848070</v>
      </c>
      <c r="O46" s="27">
        <v>-77226609883</v>
      </c>
      <c r="Q46" s="27">
        <v>0</v>
      </c>
      <c r="S46" s="27">
        <v>-74930761813</v>
      </c>
      <c r="U46" s="17">
        <v>0.22976968688855917</v>
      </c>
    </row>
    <row r="47" spans="1:21" ht="18.75" x14ac:dyDescent="0.45">
      <c r="A47" s="22" t="s">
        <v>56</v>
      </c>
      <c r="C47" s="27">
        <v>0</v>
      </c>
      <c r="E47" s="27">
        <v>-20419377480</v>
      </c>
      <c r="G47" s="27">
        <v>0</v>
      </c>
      <c r="I47" s="27">
        <v>-20419377480</v>
      </c>
      <c r="K47" s="17">
        <v>0.11602643301188398</v>
      </c>
      <c r="M47" s="27">
        <v>18107040000</v>
      </c>
      <c r="O47" s="27">
        <v>-4638475872</v>
      </c>
      <c r="Q47" s="27">
        <v>0</v>
      </c>
      <c r="S47" s="27">
        <v>13468564128</v>
      </c>
      <c r="U47" s="17">
        <v>-4.1300364331704087E-2</v>
      </c>
    </row>
    <row r="48" spans="1:21" ht="18.75" x14ac:dyDescent="0.45">
      <c r="A48" s="22" t="s">
        <v>57</v>
      </c>
      <c r="C48" s="27">
        <v>0</v>
      </c>
      <c r="E48" s="27">
        <v>-1048272751</v>
      </c>
      <c r="G48" s="27">
        <v>0</v>
      </c>
      <c r="I48" s="27">
        <v>-1048272751</v>
      </c>
      <c r="K48" s="17">
        <v>5.9564670000941105E-3</v>
      </c>
      <c r="M48" s="27">
        <v>1989711900</v>
      </c>
      <c r="O48" s="27">
        <v>-10575028251</v>
      </c>
      <c r="Q48" s="27">
        <v>0</v>
      </c>
      <c r="S48" s="27">
        <v>-8585316351</v>
      </c>
      <c r="U48" s="17">
        <v>2.6326243082000218E-2</v>
      </c>
    </row>
    <row r="49" spans="1:21" ht="18.75" x14ac:dyDescent="0.45">
      <c r="A49" s="22" t="s">
        <v>58</v>
      </c>
      <c r="C49" s="27">
        <v>0</v>
      </c>
      <c r="E49" s="27">
        <v>-3703055776</v>
      </c>
      <c r="G49" s="27">
        <v>0</v>
      </c>
      <c r="I49" s="27">
        <v>-3703055776</v>
      </c>
      <c r="K49" s="17">
        <v>2.104140311594524E-2</v>
      </c>
      <c r="M49" s="27">
        <v>6531898680</v>
      </c>
      <c r="O49" s="27">
        <v>-7390146163</v>
      </c>
      <c r="Q49" s="27">
        <v>0</v>
      </c>
      <c r="S49" s="27">
        <v>-858247483</v>
      </c>
      <c r="U49" s="17">
        <v>2.6317529766204943E-3</v>
      </c>
    </row>
    <row r="50" spans="1:21" ht="18.75" x14ac:dyDescent="0.45">
      <c r="A50" s="22" t="s">
        <v>59</v>
      </c>
      <c r="C50" s="27">
        <v>0</v>
      </c>
      <c r="E50" s="27">
        <v>113577926</v>
      </c>
      <c r="G50" s="27">
        <v>0</v>
      </c>
      <c r="I50" s="27">
        <v>113577926</v>
      </c>
      <c r="K50" s="17">
        <v>-6.4536941126511346E-4</v>
      </c>
      <c r="M50" s="27">
        <v>4656003720</v>
      </c>
      <c r="O50" s="27">
        <v>-12521966378</v>
      </c>
      <c r="Q50" s="27">
        <v>0</v>
      </c>
      <c r="S50" s="27">
        <v>-7865962658</v>
      </c>
      <c r="U50" s="17">
        <v>2.4120397728189032E-2</v>
      </c>
    </row>
    <row r="51" spans="1:21" ht="18.75" x14ac:dyDescent="0.45">
      <c r="A51" s="22" t="s">
        <v>60</v>
      </c>
      <c r="C51" s="27">
        <v>0</v>
      </c>
      <c r="E51" s="27">
        <v>-9781608503</v>
      </c>
      <c r="G51" s="27">
        <v>0</v>
      </c>
      <c r="I51" s="27">
        <v>-9781608503</v>
      </c>
      <c r="K51" s="17">
        <v>5.5580790591359605E-2</v>
      </c>
      <c r="M51" s="27">
        <v>12000192000</v>
      </c>
      <c r="O51" s="27">
        <v>-33609368241</v>
      </c>
      <c r="Q51" s="27">
        <v>-383899728</v>
      </c>
      <c r="S51" s="27">
        <v>-21993075969</v>
      </c>
      <c r="U51" s="17">
        <v>6.7440154842209318E-2</v>
      </c>
    </row>
    <row r="52" spans="1:21" ht="18.75" x14ac:dyDescent="0.45">
      <c r="A52" s="22" t="s">
        <v>61</v>
      </c>
      <c r="C52" s="27">
        <v>0</v>
      </c>
      <c r="E52" s="27">
        <v>-324003846</v>
      </c>
      <c r="G52" s="27">
        <v>0</v>
      </c>
      <c r="I52" s="27">
        <v>-324003846</v>
      </c>
      <c r="K52" s="17">
        <v>1.841045867844536E-3</v>
      </c>
      <c r="M52" s="27">
        <v>1216206000</v>
      </c>
      <c r="O52" s="27">
        <v>-8477294655</v>
      </c>
      <c r="Q52" s="27">
        <v>0</v>
      </c>
      <c r="S52" s="27">
        <v>-7261088655</v>
      </c>
      <c r="U52" s="17">
        <v>2.2265595949672656E-2</v>
      </c>
    </row>
    <row r="53" spans="1:21" ht="18.75" x14ac:dyDescent="0.45">
      <c r="A53" s="22" t="s">
        <v>62</v>
      </c>
      <c r="C53" s="27">
        <v>0</v>
      </c>
      <c r="E53" s="27">
        <v>-2304005685</v>
      </c>
      <c r="G53" s="27">
        <v>0</v>
      </c>
      <c r="I53" s="27">
        <v>-2304005685</v>
      </c>
      <c r="K53" s="17">
        <v>1.3091758626407076E-2</v>
      </c>
      <c r="M53" s="27">
        <v>1804000000</v>
      </c>
      <c r="O53" s="27">
        <v>-6162788499</v>
      </c>
      <c r="Q53" s="27">
        <v>0</v>
      </c>
      <c r="S53" s="27">
        <v>-4358788499</v>
      </c>
      <c r="U53" s="17">
        <v>1.3365905329083763E-2</v>
      </c>
    </row>
    <row r="54" spans="1:21" ht="18.75" x14ac:dyDescent="0.45">
      <c r="A54" s="22" t="s">
        <v>63</v>
      </c>
      <c r="C54" s="27">
        <v>0</v>
      </c>
      <c r="E54" s="27">
        <v>855377162</v>
      </c>
      <c r="G54" s="27">
        <v>0</v>
      </c>
      <c r="I54" s="27">
        <v>855377162</v>
      </c>
      <c r="K54" s="17">
        <v>-4.8604009149591579E-3</v>
      </c>
      <c r="M54" s="27">
        <v>448687784</v>
      </c>
      <c r="O54" s="27">
        <v>-1649655956</v>
      </c>
      <c r="Q54" s="27">
        <v>0</v>
      </c>
      <c r="S54" s="27">
        <v>-1200968172</v>
      </c>
      <c r="U54" s="17">
        <v>3.6826808398428752E-3</v>
      </c>
    </row>
    <row r="55" spans="1:21" ht="18.75" x14ac:dyDescent="0.45">
      <c r="A55" s="22" t="s">
        <v>64</v>
      </c>
      <c r="C55" s="27">
        <v>0</v>
      </c>
      <c r="E55" s="27">
        <v>-4194139996</v>
      </c>
      <c r="G55" s="27">
        <v>0</v>
      </c>
      <c r="I55" s="27">
        <v>-4194139996</v>
      </c>
      <c r="K55" s="17">
        <v>2.3831828554273699E-2</v>
      </c>
      <c r="M55" s="27">
        <v>0</v>
      </c>
      <c r="O55" s="27">
        <v>-19964106378</v>
      </c>
      <c r="Q55" s="27">
        <v>0</v>
      </c>
      <c r="S55" s="27">
        <v>-19964106378</v>
      </c>
      <c r="U55" s="17">
        <v>6.1218468363244467E-2</v>
      </c>
    </row>
    <row r="56" spans="1:21" ht="18.75" x14ac:dyDescent="0.45">
      <c r="A56" s="22" t="s">
        <v>65</v>
      </c>
      <c r="C56" s="27">
        <v>0</v>
      </c>
      <c r="E56" s="27">
        <v>-2747250031</v>
      </c>
      <c r="G56" s="27">
        <v>0</v>
      </c>
      <c r="I56" s="27">
        <v>-2747250031</v>
      </c>
      <c r="K56" s="17">
        <v>1.5610349629949526E-2</v>
      </c>
      <c r="M56" s="27">
        <v>5005936320</v>
      </c>
      <c r="O56" s="27">
        <v>4302297218</v>
      </c>
      <c r="Q56" s="27">
        <v>0</v>
      </c>
      <c r="S56" s="27">
        <v>9308233538</v>
      </c>
      <c r="U56" s="17">
        <v>-2.8543015628873347E-2</v>
      </c>
    </row>
    <row r="57" spans="1:21" ht="18.75" x14ac:dyDescent="0.45">
      <c r="A57" s="22" t="s">
        <v>66</v>
      </c>
      <c r="C57" s="27">
        <v>0</v>
      </c>
      <c r="E57" s="27">
        <v>-5754778555</v>
      </c>
      <c r="G57" s="27">
        <v>0</v>
      </c>
      <c r="I57" s="27">
        <v>-5754778555</v>
      </c>
      <c r="K57" s="17">
        <v>3.2699646654944646E-2</v>
      </c>
      <c r="M57" s="27">
        <v>0</v>
      </c>
      <c r="O57" s="27">
        <v>-2472423379</v>
      </c>
      <c r="Q57" s="27">
        <v>0</v>
      </c>
      <c r="S57" s="27">
        <v>-2472423379</v>
      </c>
      <c r="U57" s="17">
        <v>7.5815050041333478E-3</v>
      </c>
    </row>
    <row r="58" spans="1:21" ht="18.75" x14ac:dyDescent="0.45">
      <c r="A58" s="22" t="s">
        <v>67</v>
      </c>
      <c r="C58" s="27">
        <v>0</v>
      </c>
      <c r="E58" s="27">
        <v>27908916</v>
      </c>
      <c r="G58" s="27">
        <v>0</v>
      </c>
      <c r="I58" s="27">
        <v>27908916</v>
      </c>
      <c r="K58" s="17">
        <v>-1.5858328569908473E-4</v>
      </c>
      <c r="M58" s="27">
        <v>41462400</v>
      </c>
      <c r="O58" s="27">
        <v>-3553814</v>
      </c>
      <c r="Q58" s="27">
        <v>0</v>
      </c>
      <c r="S58" s="27">
        <v>37908586</v>
      </c>
      <c r="U58" s="17">
        <v>-1.1624389936599906E-4</v>
      </c>
    </row>
    <row r="59" spans="1:21" ht="18.75" x14ac:dyDescent="0.45">
      <c r="A59" s="22" t="s">
        <v>68</v>
      </c>
      <c r="C59" s="27">
        <v>0</v>
      </c>
      <c r="E59" s="27">
        <v>-8204275530</v>
      </c>
      <c r="G59" s="27">
        <v>0</v>
      </c>
      <c r="I59" s="27">
        <v>-8204275530</v>
      </c>
      <c r="K59" s="17">
        <v>4.6618111944154328E-2</v>
      </c>
      <c r="M59" s="27">
        <v>6940344930</v>
      </c>
      <c r="O59" s="27">
        <v>-20137767210</v>
      </c>
      <c r="Q59" s="27">
        <v>0</v>
      </c>
      <c r="S59" s="27">
        <v>-13197422280</v>
      </c>
      <c r="U59" s="17">
        <v>4.0468927735972895E-2</v>
      </c>
    </row>
    <row r="60" spans="1:21" ht="18.75" x14ac:dyDescent="0.45">
      <c r="A60" s="22" t="s">
        <v>69</v>
      </c>
      <c r="C60" s="27">
        <v>0</v>
      </c>
      <c r="E60" s="27">
        <v>827315230</v>
      </c>
      <c r="G60" s="27">
        <v>0</v>
      </c>
      <c r="I60" s="27">
        <v>827315230</v>
      </c>
      <c r="K60" s="17">
        <v>-4.7009481658941534E-3</v>
      </c>
      <c r="M60" s="27">
        <v>2614452000</v>
      </c>
      <c r="O60" s="27">
        <v>1387910957</v>
      </c>
      <c r="Q60" s="27">
        <v>0</v>
      </c>
      <c r="S60" s="27">
        <v>4002362957</v>
      </c>
      <c r="U60" s="17">
        <v>-1.2272952539029297E-2</v>
      </c>
    </row>
    <row r="61" spans="1:21" ht="18.75" x14ac:dyDescent="0.45">
      <c r="A61" s="22" t="s">
        <v>70</v>
      </c>
      <c r="C61" s="27">
        <v>0</v>
      </c>
      <c r="E61" s="27">
        <v>-3933833241</v>
      </c>
      <c r="G61" s="27">
        <v>0</v>
      </c>
      <c r="I61" s="27">
        <v>-3933833241</v>
      </c>
      <c r="K61" s="17">
        <v>2.2352720569658077E-2</v>
      </c>
      <c r="M61" s="27">
        <v>3740777500</v>
      </c>
      <c r="O61" s="27">
        <v>-8117433672</v>
      </c>
      <c r="Q61" s="27">
        <v>-2012677800</v>
      </c>
      <c r="S61" s="27">
        <v>-6389333972</v>
      </c>
      <c r="U61" s="17">
        <v>1.9592424134651898E-2</v>
      </c>
    </row>
    <row r="62" spans="1:21" ht="18.75" x14ac:dyDescent="0.45">
      <c r="A62" s="22" t="s">
        <v>71</v>
      </c>
      <c r="C62" s="27">
        <v>0</v>
      </c>
      <c r="E62" s="27">
        <v>170082</v>
      </c>
      <c r="G62" s="27">
        <v>0</v>
      </c>
      <c r="I62" s="27">
        <v>170082</v>
      </c>
      <c r="K62" s="17">
        <v>-9.6643532834710352E-7</v>
      </c>
      <c r="M62" s="27">
        <v>195750</v>
      </c>
      <c r="O62" s="27">
        <v>12972</v>
      </c>
      <c r="Q62" s="27">
        <v>0</v>
      </c>
      <c r="S62" s="27">
        <v>208722</v>
      </c>
      <c r="U62" s="17">
        <v>-6.400307087019826E-7</v>
      </c>
    </row>
    <row r="63" spans="1:21" ht="18.75" x14ac:dyDescent="0.45">
      <c r="A63" s="22" t="s">
        <v>72</v>
      </c>
      <c r="C63" s="27">
        <v>0</v>
      </c>
      <c r="E63" s="27">
        <v>-23310161388</v>
      </c>
      <c r="G63" s="27">
        <v>0</v>
      </c>
      <c r="I63" s="27">
        <v>-23310161388</v>
      </c>
      <c r="K63" s="17">
        <v>0.13245236694556597</v>
      </c>
      <c r="M63" s="27">
        <v>18362399340</v>
      </c>
      <c r="O63" s="27">
        <v>-71486489803</v>
      </c>
      <c r="Q63" s="27">
        <v>-895236480</v>
      </c>
      <c r="S63" s="27">
        <v>-54019326943</v>
      </c>
      <c r="U63" s="17">
        <v>0.16564630516635714</v>
      </c>
    </row>
    <row r="64" spans="1:21" ht="18.75" x14ac:dyDescent="0.45">
      <c r="A64" s="22" t="s">
        <v>73</v>
      </c>
      <c r="C64" s="27">
        <v>0</v>
      </c>
      <c r="E64" s="27">
        <v>-5792826375</v>
      </c>
      <c r="G64" s="27">
        <v>0</v>
      </c>
      <c r="I64" s="27">
        <v>-5792826375</v>
      </c>
      <c r="K64" s="17">
        <v>3.2915840946019487E-2</v>
      </c>
      <c r="M64" s="27">
        <v>7875000000</v>
      </c>
      <c r="O64" s="27">
        <v>-22753804500</v>
      </c>
      <c r="Q64" s="27">
        <v>0</v>
      </c>
      <c r="S64" s="27">
        <v>-14878804500</v>
      </c>
      <c r="U64" s="17">
        <v>4.5624763028206172E-2</v>
      </c>
    </row>
    <row r="65" spans="1:21" ht="18.75" x14ac:dyDescent="0.45">
      <c r="A65" s="22" t="s">
        <v>74</v>
      </c>
      <c r="C65" s="27">
        <v>0</v>
      </c>
      <c r="E65" s="27">
        <v>-3125260495</v>
      </c>
      <c r="G65" s="27">
        <v>0</v>
      </c>
      <c r="I65" s="27">
        <v>-3125260495</v>
      </c>
      <c r="K65" s="17">
        <v>1.7758270438115474E-2</v>
      </c>
      <c r="M65" s="27">
        <v>2994254380</v>
      </c>
      <c r="O65" s="27">
        <v>-14309800800</v>
      </c>
      <c r="Q65" s="27">
        <v>-2278340975</v>
      </c>
      <c r="S65" s="27">
        <v>-13593887395</v>
      </c>
      <c r="U65" s="17">
        <v>4.168465894077672E-2</v>
      </c>
    </row>
    <row r="66" spans="1:21" ht="18.75" x14ac:dyDescent="0.45">
      <c r="A66" s="22" t="s">
        <v>75</v>
      </c>
      <c r="C66" s="27">
        <v>0</v>
      </c>
      <c r="E66" s="27">
        <v>-702071107</v>
      </c>
      <c r="G66" s="27">
        <v>0</v>
      </c>
      <c r="I66" s="27">
        <v>-702071107</v>
      </c>
      <c r="K66" s="17">
        <v>3.9892894063837409E-3</v>
      </c>
      <c r="M66" s="27">
        <v>3717228600</v>
      </c>
      <c r="O66" s="27">
        <v>-3366552097</v>
      </c>
      <c r="Q66" s="27">
        <v>0</v>
      </c>
      <c r="S66" s="27">
        <v>350676503</v>
      </c>
      <c r="U66" s="17">
        <v>-1.0753237835025677E-3</v>
      </c>
    </row>
    <row r="67" spans="1:21" ht="18.75" x14ac:dyDescent="0.45">
      <c r="A67" s="22" t="s">
        <v>76</v>
      </c>
      <c r="C67" s="27">
        <v>0</v>
      </c>
      <c r="E67" s="27">
        <v>-13569</v>
      </c>
      <c r="G67" s="27">
        <v>0</v>
      </c>
      <c r="I67" s="27">
        <v>-13569</v>
      </c>
      <c r="K67" s="17">
        <v>7.7101403854269391E-8</v>
      </c>
      <c r="M67" s="27">
        <v>39000</v>
      </c>
      <c r="O67" s="27">
        <v>89871</v>
      </c>
      <c r="Q67" s="27">
        <v>0</v>
      </c>
      <c r="S67" s="27">
        <v>128871</v>
      </c>
      <c r="U67" s="17">
        <v>-3.9517347218373342E-7</v>
      </c>
    </row>
    <row r="68" spans="1:21" ht="18.75" x14ac:dyDescent="0.45">
      <c r="A68" s="22" t="s">
        <v>77</v>
      </c>
      <c r="C68" s="27">
        <v>0</v>
      </c>
      <c r="E68" s="27">
        <v>-2748866219</v>
      </c>
      <c r="G68" s="27">
        <v>0</v>
      </c>
      <c r="I68" s="27">
        <v>-2748866219</v>
      </c>
      <c r="K68" s="17">
        <v>1.5619533089577533E-2</v>
      </c>
      <c r="M68" s="27">
        <v>1055465600</v>
      </c>
      <c r="O68" s="27">
        <v>-1752139918</v>
      </c>
      <c r="Q68" s="27">
        <v>0</v>
      </c>
      <c r="S68" s="27">
        <v>-696674318</v>
      </c>
      <c r="U68" s="17">
        <v>2.136300713312494E-3</v>
      </c>
    </row>
    <row r="69" spans="1:21" ht="18.75" x14ac:dyDescent="0.45">
      <c r="A69" s="22" t="s">
        <v>78</v>
      </c>
      <c r="C69" s="27">
        <v>0</v>
      </c>
      <c r="E69" s="27">
        <v>-1770737608</v>
      </c>
      <c r="G69" s="27">
        <v>0</v>
      </c>
      <c r="I69" s="27">
        <v>-1770737608</v>
      </c>
      <c r="K69" s="17">
        <v>1.006163721971781E-2</v>
      </c>
      <c r="M69" s="27">
        <v>2484024600</v>
      </c>
      <c r="O69" s="27">
        <v>-5685936338</v>
      </c>
      <c r="Q69" s="27">
        <v>0</v>
      </c>
      <c r="S69" s="27">
        <v>-3201911738</v>
      </c>
      <c r="U69" s="17">
        <v>9.8184275681209299E-3</v>
      </c>
    </row>
    <row r="70" spans="1:21" ht="18.75" x14ac:dyDescent="0.45">
      <c r="A70" s="22" t="s">
        <v>79</v>
      </c>
      <c r="C70" s="27">
        <v>0</v>
      </c>
      <c r="E70" s="27">
        <v>-1659872046</v>
      </c>
      <c r="G70" s="27">
        <v>0</v>
      </c>
      <c r="I70" s="27">
        <v>-1659872046</v>
      </c>
      <c r="K70" s="17">
        <v>9.4316799296232899E-3</v>
      </c>
      <c r="M70" s="27">
        <v>0</v>
      </c>
      <c r="O70" s="27">
        <v>-1240206284</v>
      </c>
      <c r="Q70" s="27">
        <v>0</v>
      </c>
      <c r="S70" s="27">
        <v>-1240206284</v>
      </c>
      <c r="U70" s="17">
        <v>3.8030016332019257E-3</v>
      </c>
    </row>
    <row r="71" spans="1:21" ht="18.75" x14ac:dyDescent="0.45">
      <c r="A71" s="22" t="s">
        <v>224</v>
      </c>
      <c r="C71" s="27">
        <v>0</v>
      </c>
      <c r="E71" s="27">
        <v>-800186870</v>
      </c>
      <c r="G71" s="27">
        <v>0</v>
      </c>
      <c r="I71" s="27">
        <v>-800186870</v>
      </c>
      <c r="K71" s="17">
        <v>4.5468001343322104E-3</v>
      </c>
      <c r="M71" s="27">
        <v>1829492000</v>
      </c>
      <c r="O71" s="27">
        <v>-2818840110</v>
      </c>
      <c r="Q71" s="27">
        <v>0</v>
      </c>
      <c r="S71" s="27">
        <v>-989348110</v>
      </c>
      <c r="U71" s="17">
        <v>3.0337634365149198E-3</v>
      </c>
    </row>
    <row r="72" spans="1:21" ht="18.75" x14ac:dyDescent="0.45">
      <c r="A72" s="22" t="s">
        <v>80</v>
      </c>
      <c r="C72" s="27">
        <v>0</v>
      </c>
      <c r="E72" s="27">
        <v>-999748660</v>
      </c>
      <c r="G72" s="27">
        <v>0</v>
      </c>
      <c r="I72" s="27">
        <v>-999748660</v>
      </c>
      <c r="K72" s="17">
        <v>5.6807447260243688E-3</v>
      </c>
      <c r="M72" s="27">
        <v>3605457100</v>
      </c>
      <c r="O72" s="27">
        <v>-11619720275</v>
      </c>
      <c r="Q72" s="27">
        <v>0</v>
      </c>
      <c r="S72" s="27">
        <v>-8014263175</v>
      </c>
      <c r="U72" s="17">
        <v>2.4575150389606518E-2</v>
      </c>
    </row>
    <row r="73" spans="1:21" ht="18.75" x14ac:dyDescent="0.45">
      <c r="A73" s="22" t="s">
        <v>81</v>
      </c>
      <c r="C73" s="27">
        <v>0</v>
      </c>
      <c r="E73" s="27">
        <v>-10054869280</v>
      </c>
      <c r="G73" s="27">
        <v>0</v>
      </c>
      <c r="I73" s="27">
        <v>-10054869280</v>
      </c>
      <c r="K73" s="17">
        <v>5.7133505568514036E-2</v>
      </c>
      <c r="M73" s="27">
        <v>15992180000</v>
      </c>
      <c r="O73" s="27">
        <v>17621853907</v>
      </c>
      <c r="Q73" s="27">
        <v>0</v>
      </c>
      <c r="S73" s="27">
        <v>33614033907</v>
      </c>
      <c r="U73" s="17">
        <v>-0.10307497026585451</v>
      </c>
    </row>
    <row r="74" spans="1:21" ht="18.75" x14ac:dyDescent="0.45">
      <c r="A74" s="22" t="s">
        <v>225</v>
      </c>
      <c r="C74" s="27">
        <v>0</v>
      </c>
      <c r="E74" s="27">
        <v>3712021908</v>
      </c>
      <c r="G74" s="27">
        <v>0</v>
      </c>
      <c r="I74" s="27">
        <v>3712021908</v>
      </c>
      <c r="K74" s="17">
        <v>-2.1092350228064237E-2</v>
      </c>
      <c r="M74" s="27">
        <v>0</v>
      </c>
      <c r="O74" s="27">
        <v>21766420599</v>
      </c>
      <c r="Q74" s="27">
        <v>0</v>
      </c>
      <c r="S74" s="27">
        <v>21766420599</v>
      </c>
      <c r="U74" s="17">
        <v>-6.674513276934585E-2</v>
      </c>
    </row>
    <row r="75" spans="1:21" ht="18.75" x14ac:dyDescent="0.45">
      <c r="A75" s="22" t="s">
        <v>84</v>
      </c>
      <c r="C75" s="27">
        <v>0</v>
      </c>
      <c r="E75" s="27">
        <v>-1035407520</v>
      </c>
      <c r="G75" s="27">
        <v>0</v>
      </c>
      <c r="I75" s="27">
        <v>-1035407520</v>
      </c>
      <c r="K75" s="17">
        <v>5.8833645333677877E-3</v>
      </c>
      <c r="M75" s="27">
        <v>5018642610</v>
      </c>
      <c r="O75" s="27">
        <v>-32201173867</v>
      </c>
      <c r="Q75" s="27">
        <v>0</v>
      </c>
      <c r="S75" s="27">
        <v>-27182531257</v>
      </c>
      <c r="U75" s="17">
        <v>8.3353238972084895E-2</v>
      </c>
    </row>
    <row r="76" spans="1:21" ht="18.75" x14ac:dyDescent="0.45">
      <c r="A76" s="22" t="s">
        <v>85</v>
      </c>
      <c r="C76" s="27">
        <v>0</v>
      </c>
      <c r="E76" s="27">
        <v>501127685</v>
      </c>
      <c r="G76" s="27">
        <v>0</v>
      </c>
      <c r="I76" s="27">
        <v>501127685</v>
      </c>
      <c r="K76" s="17">
        <v>-2.8474941428064042E-3</v>
      </c>
      <c r="M76" s="27">
        <v>0</v>
      </c>
      <c r="O76" s="27">
        <v>10356967451</v>
      </c>
      <c r="Q76" s="27">
        <v>0</v>
      </c>
      <c r="S76" s="27">
        <v>10356967451</v>
      </c>
      <c r="U76" s="17">
        <v>-3.1758881275892797E-2</v>
      </c>
    </row>
    <row r="77" spans="1:21" ht="18.75" x14ac:dyDescent="0.45">
      <c r="A77" s="22" t="s">
        <v>88</v>
      </c>
      <c r="C77" s="27">
        <v>0</v>
      </c>
      <c r="E77" s="27">
        <v>-1120579066</v>
      </c>
      <c r="G77" s="27">
        <v>0</v>
      </c>
      <c r="I77" s="27">
        <v>-1120579066</v>
      </c>
      <c r="K77" s="17">
        <v>6.3673239824825704E-3</v>
      </c>
      <c r="M77" s="27">
        <v>15282865000</v>
      </c>
      <c r="O77" s="27">
        <v>-10320652782</v>
      </c>
      <c r="Q77" s="27">
        <v>0</v>
      </c>
      <c r="S77" s="27">
        <v>4962212218</v>
      </c>
      <c r="U77" s="17">
        <v>-1.5216259918054528E-2</v>
      </c>
    </row>
    <row r="78" spans="1:21" ht="18.75" x14ac:dyDescent="0.45">
      <c r="A78" s="22" t="s">
        <v>226</v>
      </c>
      <c r="C78" s="27">
        <v>850217000</v>
      </c>
      <c r="E78" s="27">
        <v>-2155153432</v>
      </c>
      <c r="G78" s="27">
        <v>0</v>
      </c>
      <c r="I78" s="27">
        <v>-1304936432</v>
      </c>
      <c r="K78" s="17">
        <v>7.4148744084148689E-3</v>
      </c>
      <c r="M78" s="27">
        <v>850217000</v>
      </c>
      <c r="O78" s="27">
        <v>-5578044178</v>
      </c>
      <c r="Q78" s="27">
        <v>0</v>
      </c>
      <c r="S78" s="27">
        <v>-4727827178</v>
      </c>
      <c r="U78" s="17">
        <v>1.449753537890512E-2</v>
      </c>
    </row>
    <row r="79" spans="1:21" ht="18.75" x14ac:dyDescent="0.45">
      <c r="A79" s="22" t="s">
        <v>227</v>
      </c>
      <c r="L79" s="16"/>
      <c r="M79" s="27">
        <v>642400</v>
      </c>
      <c r="O79" s="27">
        <v>0</v>
      </c>
      <c r="Q79" s="27">
        <v>0</v>
      </c>
      <c r="S79" s="27">
        <v>642400</v>
      </c>
      <c r="U79" s="17">
        <v>-1.9698724967667695E-6</v>
      </c>
    </row>
    <row r="80" spans="1:21" ht="18.75" x14ac:dyDescent="0.45">
      <c r="A80" s="18" t="s">
        <v>89</v>
      </c>
      <c r="C80" s="28">
        <f>SUM(C9:$C$79)</f>
        <v>4746011700</v>
      </c>
      <c r="E80" s="28">
        <f>SUM(E9:$E$79)</f>
        <v>-180735548587</v>
      </c>
      <c r="G80" s="28">
        <f>SUM(G9:$G$79)</f>
        <v>0</v>
      </c>
      <c r="I80" s="28">
        <f>SUM(I9:$I$79)</f>
        <v>-175989536887</v>
      </c>
      <c r="K80" s="19">
        <f>SUM(K9:$K$79)</f>
        <v>1.0000029742538452</v>
      </c>
      <c r="M80" s="28">
        <f>SUM(M9:$M$79)</f>
        <v>241951147559</v>
      </c>
      <c r="O80" s="28">
        <f>SUM(O9:$O$79)</f>
        <v>-556713158044</v>
      </c>
      <c r="Q80" s="28">
        <f>SUM(Q9:$Q$79)</f>
        <v>-11386201961</v>
      </c>
      <c r="S80" s="28">
        <f>SUM(S9:$S$79)</f>
        <v>-326148212446</v>
      </c>
      <c r="U80" s="19">
        <f>SUM(U9:$U$79)</f>
        <v>1.0001095790271186</v>
      </c>
    </row>
    <row r="81" spans="3:21" ht="18.75" x14ac:dyDescent="0.45">
      <c r="C81" s="29"/>
      <c r="E81" s="29"/>
      <c r="G81" s="29"/>
      <c r="I81" s="29"/>
      <c r="K81" s="20"/>
      <c r="M81" s="29"/>
      <c r="O81" s="29"/>
      <c r="Q81" s="29"/>
      <c r="S81" s="29"/>
      <c r="U81" s="20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activeCell="M17" sqref="M17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7" style="6" customWidth="1"/>
    <col min="4" max="4" width="1.42578125" style="6" customWidth="1"/>
    <col min="5" max="5" width="17" style="6" customWidth="1"/>
    <col min="6" max="6" width="1.42578125" style="6" customWidth="1"/>
    <col min="7" max="7" width="17" style="6" customWidth="1"/>
    <col min="8" max="8" width="1.42578125" style="6" customWidth="1"/>
    <col min="9" max="9" width="17" style="6" customWidth="1"/>
    <col min="10" max="10" width="1.42578125" style="6" customWidth="1"/>
    <col min="11" max="11" width="17" style="6" customWidth="1"/>
    <col min="12" max="12" width="1.42578125" style="6" customWidth="1"/>
    <col min="13" max="13" width="17" style="6" customWidth="1"/>
    <col min="14" max="14" width="1.42578125" style="6" customWidth="1"/>
    <col min="15" max="15" width="17" style="6" customWidth="1"/>
    <col min="16" max="16" width="1.42578125" style="6" customWidth="1"/>
    <col min="17" max="17" width="17" style="6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45">
      <c r="A5" s="7" t="s">
        <v>228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45">
      <c r="C7" s="8" t="s">
        <v>156</v>
      </c>
      <c r="D7" s="9"/>
      <c r="E7" s="9"/>
      <c r="F7" s="9"/>
      <c r="G7" s="9"/>
      <c r="H7" s="9"/>
      <c r="I7" s="9"/>
      <c r="J7" s="9"/>
      <c r="K7" s="9"/>
      <c r="M7" s="8" t="s">
        <v>7</v>
      </c>
      <c r="N7" s="9"/>
      <c r="O7" s="9"/>
      <c r="P7" s="9"/>
      <c r="Q7" s="9"/>
    </row>
    <row r="8" spans="1:17" ht="21" x14ac:dyDescent="0.45">
      <c r="C8" s="24" t="s">
        <v>229</v>
      </c>
      <c r="E8" s="24" t="s">
        <v>216</v>
      </c>
      <c r="G8" s="24" t="s">
        <v>217</v>
      </c>
      <c r="I8" s="24" t="s">
        <v>89</v>
      </c>
      <c r="K8" s="24" t="s">
        <v>229</v>
      </c>
      <c r="M8" s="24" t="s">
        <v>216</v>
      </c>
      <c r="O8" s="24" t="s">
        <v>217</v>
      </c>
      <c r="Q8" s="24" t="s">
        <v>89</v>
      </c>
    </row>
    <row r="9" spans="1:17" ht="18.75" x14ac:dyDescent="0.45">
      <c r="A9" s="18" t="s">
        <v>89</v>
      </c>
      <c r="C9" s="18">
        <f>SUM($C$8)</f>
        <v>0</v>
      </c>
      <c r="E9" s="18">
        <f>SUM($E$8)</f>
        <v>0</v>
      </c>
      <c r="G9" s="18">
        <f>SUM($G$8)</f>
        <v>0</v>
      </c>
      <c r="I9" s="18">
        <f>SUM($I$8)</f>
        <v>0</v>
      </c>
      <c r="K9" s="18">
        <f>SUM($K$8)</f>
        <v>0</v>
      </c>
      <c r="M9" s="18">
        <f>SUM($M$8)</f>
        <v>0</v>
      </c>
      <c r="O9" s="18">
        <f>SUM($O$8)</f>
        <v>0</v>
      </c>
      <c r="Q9" s="18">
        <f>SUM($Q$8)</f>
        <v>0</v>
      </c>
    </row>
    <row r="10" spans="1:17" ht="18.75" x14ac:dyDescent="0.45">
      <c r="C10" s="20"/>
      <c r="E10" s="20"/>
      <c r="G10" s="20"/>
      <c r="I10" s="20"/>
      <c r="K10" s="20"/>
      <c r="M10" s="20"/>
      <c r="O10" s="20"/>
      <c r="Q10" s="20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1"/>
  <sheetViews>
    <sheetView rightToLeft="1" workbookViewId="0">
      <selection activeCell="G22" sqref="G22"/>
    </sheetView>
  </sheetViews>
  <sheetFormatPr defaultRowHeight="18" x14ac:dyDescent="0.45"/>
  <cols>
    <col min="1" max="1" width="25.5703125" style="6" customWidth="1"/>
    <col min="2" max="2" width="1.42578125" style="6" customWidth="1"/>
    <col min="3" max="3" width="17" style="6" customWidth="1"/>
    <col min="4" max="4" width="1.42578125" style="6" customWidth="1"/>
    <col min="5" max="5" width="17" style="6" customWidth="1"/>
    <col min="6" max="6" width="1.42578125" style="6" customWidth="1"/>
    <col min="7" max="7" width="14.140625" style="6" customWidth="1"/>
    <col min="8" max="8" width="1.42578125" style="6" customWidth="1"/>
    <col min="9" max="9" width="17" style="6" customWidth="1"/>
    <col min="10" max="10" width="1.42578125" style="6" customWidth="1"/>
    <col min="11" max="11" width="14.140625" style="6" customWidth="1"/>
    <col min="12" max="16384" width="9.140625" style="6"/>
  </cols>
  <sheetData>
    <row r="1" spans="1:11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0.100000000000001" customHeight="1" x14ac:dyDescent="0.45">
      <c r="A2" s="4" t="s">
        <v>140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5" spans="1:11" ht="21" x14ac:dyDescent="0.45">
      <c r="A5" s="7" t="s">
        <v>230</v>
      </c>
      <c r="B5" s="5"/>
      <c r="C5" s="5"/>
      <c r="D5" s="5"/>
      <c r="E5" s="5"/>
      <c r="F5" s="5"/>
      <c r="G5" s="5"/>
      <c r="H5" s="5"/>
      <c r="I5" s="5"/>
      <c r="J5" s="5"/>
      <c r="K5" s="5"/>
    </row>
    <row r="7" spans="1:11" ht="21" x14ac:dyDescent="0.45">
      <c r="A7" s="8" t="s">
        <v>231</v>
      </c>
      <c r="B7" s="9"/>
      <c r="C7" s="9"/>
      <c r="E7" s="8" t="s">
        <v>156</v>
      </c>
      <c r="F7" s="9"/>
      <c r="G7" s="9"/>
      <c r="I7" s="8" t="s">
        <v>7</v>
      </c>
      <c r="J7" s="9"/>
      <c r="K7" s="9"/>
    </row>
    <row r="8" spans="1:11" ht="42" x14ac:dyDescent="0.45">
      <c r="A8" s="24" t="s">
        <v>232</v>
      </c>
      <c r="C8" s="24" t="s">
        <v>116</v>
      </c>
      <c r="E8" s="24" t="s">
        <v>233</v>
      </c>
      <c r="G8" s="24" t="s">
        <v>234</v>
      </c>
      <c r="I8" s="24" t="s">
        <v>233</v>
      </c>
      <c r="K8" s="24" t="s">
        <v>234</v>
      </c>
    </row>
    <row r="9" spans="1:11" ht="18.75" x14ac:dyDescent="0.45">
      <c r="A9" s="22" t="s">
        <v>235</v>
      </c>
      <c r="C9" s="16" t="s">
        <v>129</v>
      </c>
      <c r="E9" s="15">
        <v>523436</v>
      </c>
      <c r="G9" s="52">
        <f>E9/E10</f>
        <v>1</v>
      </c>
      <c r="I9" s="15">
        <v>3602218</v>
      </c>
      <c r="K9" s="52">
        <f>I9/I10</f>
        <v>1</v>
      </c>
    </row>
    <row r="10" spans="1:11" ht="18.75" x14ac:dyDescent="0.45">
      <c r="A10" s="18" t="s">
        <v>89</v>
      </c>
      <c r="E10" s="18">
        <f>SUM(E9:$E$9)</f>
        <v>523436</v>
      </c>
      <c r="G10" s="53">
        <f>SUM(G9:$G$9)</f>
        <v>1</v>
      </c>
      <c r="I10" s="18">
        <f>SUM(I9:$I$9)</f>
        <v>3602218</v>
      </c>
      <c r="K10" s="53">
        <f>SUM(K9:$K$9)</f>
        <v>1</v>
      </c>
    </row>
    <row r="11" spans="1:11" ht="18.75" x14ac:dyDescent="0.45">
      <c r="E11" s="20"/>
      <c r="G11" s="20"/>
      <c r="I11" s="20"/>
      <c r="K11" s="20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workbookViewId="0">
      <selection activeCell="I15" sqref="I15"/>
    </sheetView>
  </sheetViews>
  <sheetFormatPr defaultRowHeight="18" x14ac:dyDescent="0.45"/>
  <cols>
    <col min="1" max="1" width="25.5703125" style="6" customWidth="1"/>
    <col min="2" max="2" width="1.42578125" style="6" customWidth="1"/>
    <col min="3" max="3" width="18.42578125" style="6" customWidth="1"/>
    <col min="4" max="4" width="1.42578125" style="6" customWidth="1"/>
    <col min="5" max="5" width="18.42578125" style="6" customWidth="1"/>
    <col min="6" max="16384" width="9.140625" style="6"/>
  </cols>
  <sheetData>
    <row r="1" spans="1:5" ht="20.100000000000001" customHeight="1" x14ac:dyDescent="0.45">
      <c r="A1" s="4" t="s">
        <v>0</v>
      </c>
      <c r="B1" s="5"/>
      <c r="C1" s="5"/>
      <c r="D1" s="5"/>
      <c r="E1" s="5"/>
    </row>
    <row r="2" spans="1:5" ht="20.100000000000001" customHeight="1" x14ac:dyDescent="0.45">
      <c r="A2" s="4" t="s">
        <v>140</v>
      </c>
      <c r="B2" s="5"/>
      <c r="C2" s="5"/>
      <c r="D2" s="5"/>
      <c r="E2" s="5"/>
    </row>
    <row r="3" spans="1:5" ht="20.100000000000001" customHeight="1" x14ac:dyDescent="0.45">
      <c r="A3" s="4" t="s">
        <v>2</v>
      </c>
      <c r="B3" s="5"/>
      <c r="C3" s="5"/>
      <c r="D3" s="5"/>
      <c r="E3" s="5"/>
    </row>
    <row r="5" spans="1:5" ht="21" x14ac:dyDescent="0.45">
      <c r="A5" s="7" t="s">
        <v>236</v>
      </c>
      <c r="B5" s="5"/>
      <c r="C5" s="5"/>
      <c r="D5" s="5"/>
      <c r="E5" s="5"/>
    </row>
    <row r="7" spans="1:5" ht="21" x14ac:dyDescent="0.45">
      <c r="C7" s="23" t="s">
        <v>156</v>
      </c>
      <c r="E7" s="23" t="s">
        <v>7</v>
      </c>
    </row>
    <row r="8" spans="1:5" ht="21" x14ac:dyDescent="0.45">
      <c r="A8" s="24" t="s">
        <v>152</v>
      </c>
      <c r="C8" s="24" t="s">
        <v>120</v>
      </c>
      <c r="E8" s="24" t="s">
        <v>120</v>
      </c>
    </row>
    <row r="9" spans="1:5" ht="18.75" x14ac:dyDescent="0.45">
      <c r="A9" s="22" t="s">
        <v>237</v>
      </c>
      <c r="D9" s="16"/>
      <c r="E9" s="15">
        <v>32132870</v>
      </c>
    </row>
    <row r="10" spans="1:5" ht="18.75" x14ac:dyDescent="0.45">
      <c r="A10" s="18" t="s">
        <v>89</v>
      </c>
      <c r="C10" s="18">
        <f>SUM(C9:$C$9)</f>
        <v>0</v>
      </c>
      <c r="E10" s="18">
        <f>SUM(E9:$E$9)</f>
        <v>32132870</v>
      </c>
    </row>
    <row r="11" spans="1:5" ht="18.75" x14ac:dyDescent="0.45">
      <c r="C11" s="20"/>
      <c r="E11" s="20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4"/>
  <sheetViews>
    <sheetView rightToLeft="1" zoomScale="115" zoomScaleNormal="115" workbookViewId="0">
      <selection activeCell="L88" sqref="L88"/>
    </sheetView>
  </sheetViews>
  <sheetFormatPr defaultRowHeight="18" x14ac:dyDescent="0.45"/>
  <cols>
    <col min="1" max="1" width="18.7109375" style="6" customWidth="1"/>
    <col min="2" max="2" width="1.42578125" style="6" customWidth="1"/>
    <col min="3" max="3" width="12.7109375" style="30" customWidth="1"/>
    <col min="4" max="4" width="1.42578125" style="30" customWidth="1"/>
    <col min="5" max="5" width="18.5703125" style="30" bestFit="1" customWidth="1"/>
    <col min="6" max="6" width="1.42578125" style="30" customWidth="1"/>
    <col min="7" max="7" width="18.5703125" style="30" bestFit="1" customWidth="1"/>
    <col min="8" max="8" width="1.42578125" style="30" customWidth="1"/>
    <col min="9" max="9" width="11.42578125" style="30" customWidth="1"/>
    <col min="10" max="10" width="17" style="30" customWidth="1"/>
    <col min="11" max="11" width="1.42578125" style="30" customWidth="1"/>
    <col min="12" max="12" width="11.42578125" style="30" customWidth="1"/>
    <col min="13" max="13" width="17" style="30" customWidth="1"/>
    <col min="14" max="14" width="1.42578125" style="30" customWidth="1"/>
    <col min="15" max="15" width="12.7109375" style="30" customWidth="1"/>
    <col min="16" max="16" width="1.42578125" style="30" customWidth="1"/>
    <col min="17" max="17" width="11.42578125" style="30" customWidth="1"/>
    <col min="18" max="18" width="1.42578125" style="30" customWidth="1"/>
    <col min="19" max="19" width="18.42578125" style="30" bestFit="1" customWidth="1"/>
    <col min="20" max="20" width="1.42578125" style="30" customWidth="1"/>
    <col min="21" max="21" width="18.28515625" style="30" bestFit="1" customWidth="1"/>
    <col min="22" max="22" width="1.42578125" style="6" customWidth="1"/>
    <col min="23" max="23" width="8.5703125" style="6" customWidth="1"/>
    <col min="24" max="16384" width="9.140625" style="6"/>
  </cols>
  <sheetData>
    <row r="1" spans="1:23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5" spans="1:23" ht="21" x14ac:dyDescent="0.45">
      <c r="A5" s="7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" x14ac:dyDescent="0.45">
      <c r="A6" s="7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8" spans="1:23" ht="21" x14ac:dyDescent="0.45">
      <c r="A8" s="3"/>
      <c r="B8" s="3"/>
      <c r="C8" s="31" t="s">
        <v>5</v>
      </c>
      <c r="D8" s="34"/>
      <c r="E8" s="34"/>
      <c r="F8" s="34"/>
      <c r="G8" s="34"/>
      <c r="H8" s="35"/>
      <c r="I8" s="31" t="s">
        <v>6</v>
      </c>
      <c r="J8" s="34"/>
      <c r="K8" s="34"/>
      <c r="L8" s="34"/>
      <c r="M8" s="34"/>
      <c r="N8" s="35"/>
      <c r="O8" s="8" t="s">
        <v>7</v>
      </c>
      <c r="P8" s="21"/>
      <c r="Q8" s="21"/>
      <c r="R8" s="21"/>
      <c r="S8" s="21"/>
      <c r="T8" s="21"/>
      <c r="U8" s="21"/>
      <c r="V8" s="21"/>
      <c r="W8" s="21"/>
    </row>
    <row r="9" spans="1:23" ht="18.75" x14ac:dyDescent="0.45">
      <c r="A9" s="10" t="s">
        <v>8</v>
      </c>
      <c r="B9" s="3"/>
      <c r="C9" s="36" t="s">
        <v>9</v>
      </c>
      <c r="D9" s="35"/>
      <c r="E9" s="36" t="s">
        <v>10</v>
      </c>
      <c r="F9" s="35"/>
      <c r="G9" s="36" t="s">
        <v>11</v>
      </c>
      <c r="H9" s="35"/>
      <c r="I9" s="36" t="s">
        <v>12</v>
      </c>
      <c r="J9" s="37"/>
      <c r="K9" s="35"/>
      <c r="L9" s="36" t="s">
        <v>13</v>
      </c>
      <c r="M9" s="37"/>
      <c r="N9" s="35"/>
      <c r="O9" s="36" t="s">
        <v>9</v>
      </c>
      <c r="P9" s="35"/>
      <c r="Q9" s="38" t="s">
        <v>14</v>
      </c>
      <c r="R9" s="35"/>
      <c r="S9" s="36" t="s">
        <v>10</v>
      </c>
      <c r="T9" s="35"/>
      <c r="U9" s="36" t="s">
        <v>11</v>
      </c>
      <c r="V9" s="3"/>
      <c r="W9" s="11" t="s">
        <v>15</v>
      </c>
    </row>
    <row r="10" spans="1:23" ht="18.75" x14ac:dyDescent="0.45">
      <c r="A10" s="12"/>
      <c r="B10" s="3"/>
      <c r="C10" s="39"/>
      <c r="D10" s="35"/>
      <c r="E10" s="39"/>
      <c r="F10" s="35"/>
      <c r="G10" s="39"/>
      <c r="H10" s="35"/>
      <c r="I10" s="40" t="s">
        <v>9</v>
      </c>
      <c r="J10" s="40" t="s">
        <v>10</v>
      </c>
      <c r="K10" s="35"/>
      <c r="L10" s="40" t="s">
        <v>9</v>
      </c>
      <c r="M10" s="40" t="s">
        <v>16</v>
      </c>
      <c r="N10" s="35"/>
      <c r="O10" s="39"/>
      <c r="P10" s="35"/>
      <c r="Q10" s="39"/>
      <c r="R10" s="35"/>
      <c r="S10" s="39"/>
      <c r="T10" s="35"/>
      <c r="U10" s="39"/>
      <c r="V10" s="3"/>
      <c r="W10" s="12"/>
    </row>
    <row r="11" spans="1:23" ht="18.75" x14ac:dyDescent="0.45">
      <c r="A11" s="22" t="s">
        <v>17</v>
      </c>
      <c r="B11" s="3"/>
      <c r="C11" s="27">
        <v>173571</v>
      </c>
      <c r="D11" s="35"/>
      <c r="E11" s="27">
        <v>997222099</v>
      </c>
      <c r="F11" s="35"/>
      <c r="G11" s="27">
        <v>997271100</v>
      </c>
      <c r="H11" s="35"/>
      <c r="I11" s="35"/>
      <c r="J11" s="35"/>
      <c r="K11" s="35"/>
      <c r="L11" s="35"/>
      <c r="M11" s="35"/>
      <c r="N11" s="27"/>
      <c r="O11" s="27">
        <v>173571</v>
      </c>
      <c r="P11" s="35"/>
      <c r="Q11" s="27">
        <v>5760</v>
      </c>
      <c r="R11" s="35"/>
      <c r="S11" s="27">
        <v>997222099</v>
      </c>
      <c r="T11" s="35"/>
      <c r="U11" s="27">
        <v>993820335</v>
      </c>
      <c r="V11" s="3"/>
      <c r="W11" s="17">
        <v>3.6485063730964994E-4</v>
      </c>
    </row>
    <row r="12" spans="1:23" ht="37.5" x14ac:dyDescent="0.45">
      <c r="A12" s="22" t="s">
        <v>18</v>
      </c>
      <c r="B12" s="3"/>
      <c r="C12" s="27">
        <v>3450913</v>
      </c>
      <c r="D12" s="35"/>
      <c r="E12" s="27">
        <v>23587151235</v>
      </c>
      <c r="F12" s="35"/>
      <c r="G12" s="27">
        <v>22263166639</v>
      </c>
      <c r="H12" s="35"/>
      <c r="I12" s="35"/>
      <c r="J12" s="35"/>
      <c r="K12" s="35"/>
      <c r="L12" s="35"/>
      <c r="M12" s="35"/>
      <c r="N12" s="27"/>
      <c r="O12" s="27">
        <v>4141095</v>
      </c>
      <c r="P12" s="35"/>
      <c r="Q12" s="27">
        <v>6180</v>
      </c>
      <c r="R12" s="35"/>
      <c r="S12" s="27">
        <v>28304577381</v>
      </c>
      <c r="T12" s="35"/>
      <c r="U12" s="27">
        <v>25439694896</v>
      </c>
      <c r="V12" s="3"/>
      <c r="W12" s="17">
        <v>9.3394032793348396E-3</v>
      </c>
    </row>
    <row r="13" spans="1:23" ht="37.5" x14ac:dyDescent="0.45">
      <c r="A13" s="22" t="s">
        <v>19</v>
      </c>
      <c r="B13" s="3"/>
      <c r="C13" s="27">
        <v>690182</v>
      </c>
      <c r="D13" s="35"/>
      <c r="E13" s="27">
        <v>4027244146</v>
      </c>
      <c r="F13" s="35"/>
      <c r="G13" s="27">
        <v>3766554040</v>
      </c>
      <c r="H13" s="35"/>
      <c r="I13" s="35"/>
      <c r="J13" s="35"/>
      <c r="K13" s="35"/>
      <c r="L13" s="35"/>
      <c r="M13" s="35"/>
      <c r="N13" s="27"/>
      <c r="O13" s="35"/>
      <c r="P13" s="35"/>
      <c r="Q13" s="35"/>
      <c r="R13" s="35"/>
      <c r="S13" s="35"/>
      <c r="T13" s="35"/>
      <c r="U13" s="35"/>
      <c r="V13" s="3"/>
      <c r="W13" s="3"/>
    </row>
    <row r="14" spans="1:23" ht="18.75" x14ac:dyDescent="0.45">
      <c r="A14" s="22" t="s">
        <v>20</v>
      </c>
      <c r="B14" s="3"/>
      <c r="C14" s="27">
        <v>9300000</v>
      </c>
      <c r="D14" s="35"/>
      <c r="E14" s="27">
        <v>23184617155</v>
      </c>
      <c r="F14" s="35"/>
      <c r="G14" s="27">
        <v>32106721545</v>
      </c>
      <c r="H14" s="35"/>
      <c r="I14" s="35"/>
      <c r="J14" s="35"/>
      <c r="K14" s="35"/>
      <c r="L14" s="35"/>
      <c r="M14" s="35"/>
      <c r="N14" s="27"/>
      <c r="O14" s="27">
        <v>9300000</v>
      </c>
      <c r="P14" s="35"/>
      <c r="Q14" s="27">
        <v>3754</v>
      </c>
      <c r="R14" s="35"/>
      <c r="S14" s="27">
        <v>23184617155</v>
      </c>
      <c r="T14" s="35"/>
      <c r="U14" s="27">
        <v>34704472410</v>
      </c>
      <c r="V14" s="3"/>
      <c r="W14" s="17">
        <v>1.2740682023057682E-2</v>
      </c>
    </row>
    <row r="15" spans="1:23" ht="18.75" x14ac:dyDescent="0.45">
      <c r="A15" s="22" t="s">
        <v>21</v>
      </c>
      <c r="B15" s="3"/>
      <c r="C15" s="27">
        <v>1298861</v>
      </c>
      <c r="D15" s="35"/>
      <c r="E15" s="27">
        <v>32398701989</v>
      </c>
      <c r="F15" s="35"/>
      <c r="G15" s="27">
        <v>32278319426</v>
      </c>
      <c r="H15" s="35"/>
      <c r="I15" s="35"/>
      <c r="J15" s="35"/>
      <c r="K15" s="35"/>
      <c r="L15" s="35"/>
      <c r="M15" s="35"/>
      <c r="N15" s="27"/>
      <c r="O15" s="27">
        <v>1298861</v>
      </c>
      <c r="P15" s="35"/>
      <c r="Q15" s="27">
        <v>20350</v>
      </c>
      <c r="R15" s="35"/>
      <c r="S15" s="27">
        <v>32398701989</v>
      </c>
      <c r="T15" s="35"/>
      <c r="U15" s="27">
        <v>26274552013</v>
      </c>
      <c r="V15" s="3"/>
      <c r="W15" s="17">
        <v>9.645895449471354E-3</v>
      </c>
    </row>
    <row r="16" spans="1:23" ht="18.75" x14ac:dyDescent="0.45">
      <c r="A16" s="22" t="s">
        <v>22</v>
      </c>
      <c r="B16" s="3"/>
      <c r="C16" s="27">
        <v>1062934</v>
      </c>
      <c r="D16" s="35"/>
      <c r="E16" s="27">
        <v>9016822996</v>
      </c>
      <c r="F16" s="35"/>
      <c r="G16" s="27">
        <v>7015887364</v>
      </c>
      <c r="H16" s="35"/>
      <c r="I16" s="35"/>
      <c r="J16" s="35"/>
      <c r="K16" s="35"/>
      <c r="L16" s="35"/>
      <c r="M16" s="35"/>
      <c r="N16" s="27"/>
      <c r="O16" s="27">
        <v>1062934</v>
      </c>
      <c r="P16" s="35"/>
      <c r="Q16" s="27">
        <v>5810</v>
      </c>
      <c r="R16" s="35"/>
      <c r="S16" s="27">
        <v>9016822996</v>
      </c>
      <c r="T16" s="35"/>
      <c r="U16" s="27">
        <v>6138901443</v>
      </c>
      <c r="V16" s="3"/>
      <c r="W16" s="17">
        <v>2.2537092721690785E-3</v>
      </c>
    </row>
    <row r="17" spans="1:23" ht="18.75" x14ac:dyDescent="0.45">
      <c r="A17" s="22" t="s">
        <v>23</v>
      </c>
      <c r="B17" s="3"/>
      <c r="C17" s="27">
        <v>4063799</v>
      </c>
      <c r="D17" s="35"/>
      <c r="E17" s="27">
        <v>8245733020</v>
      </c>
      <c r="F17" s="35"/>
      <c r="G17" s="27">
        <v>9008351253</v>
      </c>
      <c r="H17" s="35"/>
      <c r="I17" s="35"/>
      <c r="J17" s="35"/>
      <c r="K17" s="35"/>
      <c r="L17" s="35"/>
      <c r="M17" s="35"/>
      <c r="N17" s="27"/>
      <c r="O17" s="27">
        <v>4063799</v>
      </c>
      <c r="P17" s="35"/>
      <c r="Q17" s="27">
        <v>1841</v>
      </c>
      <c r="R17" s="35"/>
      <c r="S17" s="27">
        <v>8245733020</v>
      </c>
      <c r="T17" s="35"/>
      <c r="U17" s="27">
        <v>7436939308</v>
      </c>
      <c r="V17" s="3"/>
      <c r="W17" s="17">
        <v>2.730244039690521E-3</v>
      </c>
    </row>
    <row r="18" spans="1:23" ht="18.75" x14ac:dyDescent="0.45">
      <c r="A18" s="22" t="s">
        <v>24</v>
      </c>
      <c r="B18" s="3"/>
      <c r="C18" s="27">
        <v>6000000</v>
      </c>
      <c r="D18" s="35"/>
      <c r="E18" s="27">
        <v>19876394056</v>
      </c>
      <c r="F18" s="35"/>
      <c r="G18" s="27">
        <v>15399822600</v>
      </c>
      <c r="H18" s="35"/>
      <c r="I18" s="35"/>
      <c r="J18" s="35"/>
      <c r="K18" s="35"/>
      <c r="L18" s="35"/>
      <c r="M18" s="35"/>
      <c r="N18" s="27"/>
      <c r="O18" s="27">
        <v>6000000</v>
      </c>
      <c r="P18" s="35"/>
      <c r="Q18" s="27">
        <v>2159</v>
      </c>
      <c r="R18" s="35"/>
      <c r="S18" s="27">
        <v>19876394056</v>
      </c>
      <c r="T18" s="35"/>
      <c r="U18" s="27">
        <v>12876923700</v>
      </c>
      <c r="V18" s="3"/>
      <c r="W18" s="17">
        <v>4.7273673651814898E-3</v>
      </c>
    </row>
    <row r="19" spans="1:23" ht="18.75" x14ac:dyDescent="0.45">
      <c r="A19" s="22" t="s">
        <v>25</v>
      </c>
      <c r="B19" s="3"/>
      <c r="C19" s="27">
        <v>6590486</v>
      </c>
      <c r="D19" s="35"/>
      <c r="E19" s="27">
        <v>27417545391</v>
      </c>
      <c r="F19" s="35"/>
      <c r="G19" s="27">
        <v>10357561994</v>
      </c>
      <c r="H19" s="35"/>
      <c r="I19" s="35"/>
      <c r="J19" s="35"/>
      <c r="K19" s="35"/>
      <c r="L19" s="35"/>
      <c r="M19" s="35"/>
      <c r="N19" s="27"/>
      <c r="O19" s="27">
        <v>6590486</v>
      </c>
      <c r="P19" s="35"/>
      <c r="Q19" s="27">
        <v>1473</v>
      </c>
      <c r="R19" s="35"/>
      <c r="S19" s="27">
        <v>27417545391</v>
      </c>
      <c r="T19" s="35"/>
      <c r="U19" s="27">
        <v>9650024552</v>
      </c>
      <c r="V19" s="3"/>
      <c r="W19" s="17">
        <v>3.5427103711366194E-3</v>
      </c>
    </row>
    <row r="20" spans="1:23" ht="18.75" x14ac:dyDescent="0.45">
      <c r="A20" s="22" t="s">
        <v>26</v>
      </c>
      <c r="B20" s="3"/>
      <c r="C20" s="27">
        <v>15500000</v>
      </c>
      <c r="D20" s="35"/>
      <c r="E20" s="27">
        <v>59802967390</v>
      </c>
      <c r="F20" s="35"/>
      <c r="G20" s="27">
        <v>41092535925</v>
      </c>
      <c r="H20" s="35"/>
      <c r="I20" s="35"/>
      <c r="J20" s="35"/>
      <c r="K20" s="35"/>
      <c r="L20" s="35"/>
      <c r="M20" s="35"/>
      <c r="N20" s="27"/>
      <c r="O20" s="27">
        <v>15500000</v>
      </c>
      <c r="P20" s="35"/>
      <c r="Q20" s="27">
        <v>2402</v>
      </c>
      <c r="R20" s="35"/>
      <c r="S20" s="27">
        <v>59802967390</v>
      </c>
      <c r="T20" s="35"/>
      <c r="U20" s="27">
        <v>37009475550</v>
      </c>
      <c r="V20" s="3"/>
      <c r="W20" s="17">
        <v>1.3586893189213529E-2</v>
      </c>
    </row>
    <row r="21" spans="1:23" ht="18.75" x14ac:dyDescent="0.45">
      <c r="A21" s="22" t="s">
        <v>27</v>
      </c>
      <c r="B21" s="3"/>
      <c r="C21" s="27">
        <v>50094320</v>
      </c>
      <c r="D21" s="35"/>
      <c r="E21" s="27">
        <v>13275152974</v>
      </c>
      <c r="F21" s="35"/>
      <c r="G21" s="27">
        <v>129669457905</v>
      </c>
      <c r="H21" s="35"/>
      <c r="I21" s="35"/>
      <c r="J21" s="35"/>
      <c r="K21" s="35"/>
      <c r="L21" s="35"/>
      <c r="M21" s="35"/>
      <c r="N21" s="27"/>
      <c r="O21" s="27">
        <v>50094320</v>
      </c>
      <c r="P21" s="35"/>
      <c r="Q21" s="27">
        <v>2672</v>
      </c>
      <c r="R21" s="35"/>
      <c r="S21" s="27">
        <v>13275152974</v>
      </c>
      <c r="T21" s="35"/>
      <c r="U21" s="27">
        <v>133055603503</v>
      </c>
      <c r="V21" s="3"/>
      <c r="W21" s="17">
        <v>4.8847281571965058E-2</v>
      </c>
    </row>
    <row r="22" spans="1:23" ht="18.75" x14ac:dyDescent="0.45">
      <c r="A22" s="22" t="s">
        <v>28</v>
      </c>
      <c r="B22" s="3"/>
      <c r="C22" s="27">
        <v>34689360</v>
      </c>
      <c r="D22" s="35"/>
      <c r="E22" s="27">
        <v>13906424544</v>
      </c>
      <c r="F22" s="35"/>
      <c r="G22" s="27">
        <v>72552144280</v>
      </c>
      <c r="H22" s="35"/>
      <c r="I22" s="35"/>
      <c r="J22" s="35"/>
      <c r="K22" s="35"/>
      <c r="L22" s="35"/>
      <c r="M22" s="35"/>
      <c r="N22" s="27"/>
      <c r="O22" s="27">
        <v>34689360</v>
      </c>
      <c r="P22" s="35"/>
      <c r="Q22" s="27">
        <v>1851</v>
      </c>
      <c r="R22" s="35"/>
      <c r="S22" s="27">
        <v>13906424544</v>
      </c>
      <c r="T22" s="35"/>
      <c r="U22" s="27">
        <v>63827955828</v>
      </c>
      <c r="V22" s="3"/>
      <c r="W22" s="17">
        <v>2.3432475208929979E-2</v>
      </c>
    </row>
    <row r="23" spans="1:23" ht="18.75" x14ac:dyDescent="0.45">
      <c r="A23" s="22" t="s">
        <v>29</v>
      </c>
      <c r="B23" s="3"/>
      <c r="C23" s="27">
        <v>4396570</v>
      </c>
      <c r="D23" s="35"/>
      <c r="E23" s="27">
        <v>29985556801</v>
      </c>
      <c r="F23" s="35"/>
      <c r="G23" s="27">
        <v>27708401990</v>
      </c>
      <c r="H23" s="35"/>
      <c r="I23" s="35"/>
      <c r="J23" s="35"/>
      <c r="K23" s="35"/>
      <c r="L23" s="35"/>
      <c r="M23" s="35"/>
      <c r="N23" s="27"/>
      <c r="O23" s="27">
        <v>4396570</v>
      </c>
      <c r="P23" s="35"/>
      <c r="Q23" s="27">
        <v>5660</v>
      </c>
      <c r="R23" s="35"/>
      <c r="S23" s="27">
        <v>29985556801</v>
      </c>
      <c r="T23" s="35"/>
      <c r="U23" s="27">
        <v>24736522912</v>
      </c>
      <c r="V23" s="3"/>
      <c r="W23" s="17">
        <v>9.0812552645825641E-3</v>
      </c>
    </row>
    <row r="24" spans="1:23" ht="37.5" x14ac:dyDescent="0.45">
      <c r="A24" s="22" t="s">
        <v>30</v>
      </c>
      <c r="B24" s="3"/>
      <c r="C24" s="27">
        <v>6784042</v>
      </c>
      <c r="D24" s="35"/>
      <c r="E24" s="27">
        <v>37217265388</v>
      </c>
      <c r="F24" s="35"/>
      <c r="G24" s="27">
        <v>35606614297</v>
      </c>
      <c r="H24" s="35"/>
      <c r="I24" s="35"/>
      <c r="J24" s="35"/>
      <c r="K24" s="35"/>
      <c r="L24" s="35"/>
      <c r="M24" s="35"/>
      <c r="N24" s="27"/>
      <c r="O24" s="27">
        <v>6784042</v>
      </c>
      <c r="P24" s="35"/>
      <c r="Q24" s="27">
        <v>4683</v>
      </c>
      <c r="R24" s="35"/>
      <c r="S24" s="27">
        <v>37217265388</v>
      </c>
      <c r="T24" s="35"/>
      <c r="U24" s="27">
        <v>31580639157</v>
      </c>
      <c r="V24" s="3"/>
      <c r="W24" s="17">
        <v>1.1593862509441947E-2</v>
      </c>
    </row>
    <row r="25" spans="1:23" ht="18.75" x14ac:dyDescent="0.45">
      <c r="A25" s="22" t="s">
        <v>31</v>
      </c>
      <c r="B25" s="3"/>
      <c r="C25" s="27">
        <v>6816581</v>
      </c>
      <c r="D25" s="35"/>
      <c r="E25" s="27">
        <v>21243924085</v>
      </c>
      <c r="F25" s="35"/>
      <c r="G25" s="27">
        <v>12610177580</v>
      </c>
      <c r="H25" s="35"/>
      <c r="I25" s="35"/>
      <c r="J25" s="35"/>
      <c r="K25" s="35"/>
      <c r="L25" s="35"/>
      <c r="M25" s="35"/>
      <c r="N25" s="27"/>
      <c r="O25" s="27">
        <v>6816581</v>
      </c>
      <c r="P25" s="35"/>
      <c r="Q25" s="27">
        <v>1669</v>
      </c>
      <c r="R25" s="35"/>
      <c r="S25" s="27">
        <v>21243924085</v>
      </c>
      <c r="T25" s="35"/>
      <c r="U25" s="27">
        <v>11309181291</v>
      </c>
      <c r="V25" s="3"/>
      <c r="W25" s="17">
        <v>4.1518188511122786E-3</v>
      </c>
    </row>
    <row r="26" spans="1:23" ht="37.5" x14ac:dyDescent="0.45">
      <c r="A26" s="22" t="s">
        <v>32</v>
      </c>
      <c r="B26" s="3"/>
      <c r="C26" s="27">
        <v>4459848</v>
      </c>
      <c r="D26" s="35"/>
      <c r="E26" s="27">
        <v>54887756411</v>
      </c>
      <c r="F26" s="35"/>
      <c r="G26" s="27">
        <v>32629175616</v>
      </c>
      <c r="H26" s="35"/>
      <c r="I26" s="35"/>
      <c r="J26" s="35"/>
      <c r="K26" s="35"/>
      <c r="L26" s="35"/>
      <c r="M26" s="35"/>
      <c r="N26" s="27"/>
      <c r="O26" s="27">
        <v>4459848</v>
      </c>
      <c r="P26" s="35"/>
      <c r="Q26" s="27">
        <v>6440</v>
      </c>
      <c r="R26" s="35"/>
      <c r="S26" s="27">
        <v>54887756411</v>
      </c>
      <c r="T26" s="35"/>
      <c r="U26" s="27">
        <v>28550528664</v>
      </c>
      <c r="V26" s="3"/>
      <c r="W26" s="17">
        <v>1.04814504309653E-2</v>
      </c>
    </row>
    <row r="27" spans="1:23" ht="18.75" x14ac:dyDescent="0.45">
      <c r="A27" s="22" t="s">
        <v>33</v>
      </c>
      <c r="B27" s="3"/>
      <c r="C27" s="27">
        <v>3975222</v>
      </c>
      <c r="D27" s="35"/>
      <c r="E27" s="27">
        <v>47904478545</v>
      </c>
      <c r="F27" s="35"/>
      <c r="G27" s="27">
        <v>48051084258</v>
      </c>
      <c r="H27" s="35"/>
      <c r="I27" s="27">
        <v>838982</v>
      </c>
      <c r="J27" s="27">
        <v>10110983791</v>
      </c>
      <c r="K27" s="35"/>
      <c r="L27" s="27">
        <v>0</v>
      </c>
      <c r="M27" s="27">
        <v>0</v>
      </c>
      <c r="N27" s="35"/>
      <c r="O27" s="27">
        <v>12837877</v>
      </c>
      <c r="P27" s="35"/>
      <c r="Q27" s="27">
        <v>4549</v>
      </c>
      <c r="R27" s="35"/>
      <c r="S27" s="27">
        <v>58015462336</v>
      </c>
      <c r="T27" s="35"/>
      <c r="U27" s="27">
        <v>58052025433</v>
      </c>
      <c r="V27" s="3"/>
      <c r="W27" s="17">
        <v>2.1312019618059092E-2</v>
      </c>
    </row>
    <row r="28" spans="1:23" ht="37.5" x14ac:dyDescent="0.45">
      <c r="A28" s="22" t="s">
        <v>34</v>
      </c>
      <c r="B28" s="3"/>
      <c r="C28" s="27">
        <v>20400000</v>
      </c>
      <c r="D28" s="35"/>
      <c r="E28" s="27">
        <v>47338579527</v>
      </c>
      <c r="F28" s="35"/>
      <c r="G28" s="27">
        <v>44004605400</v>
      </c>
      <c r="H28" s="35"/>
      <c r="I28" s="35"/>
      <c r="J28" s="35"/>
      <c r="K28" s="35"/>
      <c r="L28" s="35"/>
      <c r="M28" s="35"/>
      <c r="N28" s="27"/>
      <c r="O28" s="27">
        <v>20400000</v>
      </c>
      <c r="P28" s="35"/>
      <c r="Q28" s="27">
        <v>1964</v>
      </c>
      <c r="R28" s="35"/>
      <c r="S28" s="27">
        <v>47338579527</v>
      </c>
      <c r="T28" s="35"/>
      <c r="U28" s="27">
        <v>39827209680</v>
      </c>
      <c r="V28" s="3"/>
      <c r="W28" s="17">
        <v>1.4621337803490467E-2</v>
      </c>
    </row>
    <row r="29" spans="1:23" ht="18.75" x14ac:dyDescent="0.45">
      <c r="A29" s="22" t="s">
        <v>35</v>
      </c>
      <c r="B29" s="3"/>
      <c r="C29" s="27">
        <v>918293</v>
      </c>
      <c r="D29" s="35"/>
      <c r="E29" s="27">
        <v>27222825714</v>
      </c>
      <c r="F29" s="35"/>
      <c r="G29" s="27">
        <v>19717109784</v>
      </c>
      <c r="H29" s="35"/>
      <c r="I29" s="35"/>
      <c r="J29" s="35"/>
      <c r="K29" s="35"/>
      <c r="L29" s="35"/>
      <c r="M29" s="35"/>
      <c r="N29" s="27"/>
      <c r="O29" s="27">
        <v>918293</v>
      </c>
      <c r="P29" s="35"/>
      <c r="Q29" s="27">
        <v>21060</v>
      </c>
      <c r="R29" s="35"/>
      <c r="S29" s="27">
        <v>27222825714</v>
      </c>
      <c r="T29" s="35"/>
      <c r="U29" s="27">
        <v>19224182039</v>
      </c>
      <c r="V29" s="3"/>
      <c r="W29" s="17">
        <v>7.057568477591954E-3</v>
      </c>
    </row>
    <row r="30" spans="1:23" ht="18.75" x14ac:dyDescent="0.45">
      <c r="A30" s="22" t="s">
        <v>36</v>
      </c>
      <c r="B30" s="3"/>
      <c r="C30" s="27">
        <v>906145</v>
      </c>
      <c r="D30" s="35"/>
      <c r="E30" s="27">
        <v>41108323219</v>
      </c>
      <c r="F30" s="35"/>
      <c r="G30" s="27">
        <v>28193582586</v>
      </c>
      <c r="H30" s="35"/>
      <c r="I30" s="35"/>
      <c r="J30" s="35"/>
      <c r="K30" s="35"/>
      <c r="L30" s="35"/>
      <c r="M30" s="35"/>
      <c r="N30" s="27"/>
      <c r="O30" s="27">
        <v>906145</v>
      </c>
      <c r="P30" s="35"/>
      <c r="Q30" s="27">
        <v>32150</v>
      </c>
      <c r="R30" s="35"/>
      <c r="S30" s="27">
        <v>41108323219</v>
      </c>
      <c r="T30" s="35"/>
      <c r="U30" s="27">
        <v>28959223008</v>
      </c>
      <c r="V30" s="3"/>
      <c r="W30" s="17">
        <v>1.0631490017218331E-2</v>
      </c>
    </row>
    <row r="31" spans="1:23" ht="18.75" x14ac:dyDescent="0.45">
      <c r="A31" s="22" t="s">
        <v>37</v>
      </c>
      <c r="B31" s="3"/>
      <c r="C31" s="27">
        <v>1408297</v>
      </c>
      <c r="D31" s="35"/>
      <c r="E31" s="27">
        <v>41369312382</v>
      </c>
      <c r="F31" s="35"/>
      <c r="G31" s="27">
        <v>37125815623</v>
      </c>
      <c r="H31" s="35"/>
      <c r="I31" s="35"/>
      <c r="J31" s="35"/>
      <c r="K31" s="35"/>
      <c r="L31" s="35"/>
      <c r="M31" s="35"/>
      <c r="N31" s="27"/>
      <c r="O31" s="27">
        <v>1408297</v>
      </c>
      <c r="P31" s="35"/>
      <c r="Q31" s="27">
        <v>23030</v>
      </c>
      <c r="R31" s="35"/>
      <c r="S31" s="27">
        <v>41369312382</v>
      </c>
      <c r="T31" s="35"/>
      <c r="U31" s="27">
        <v>32240103085</v>
      </c>
      <c r="V31" s="3"/>
      <c r="W31" s="17">
        <v>1.1835964452761033E-2</v>
      </c>
    </row>
    <row r="32" spans="1:23" ht="18.75" x14ac:dyDescent="0.45">
      <c r="A32" s="22" t="s">
        <v>38</v>
      </c>
      <c r="B32" s="3"/>
      <c r="C32" s="27">
        <v>107416</v>
      </c>
      <c r="D32" s="35"/>
      <c r="E32" s="27">
        <v>1392129599</v>
      </c>
      <c r="F32" s="35"/>
      <c r="G32" s="27">
        <v>972737329</v>
      </c>
      <c r="H32" s="35"/>
      <c r="I32" s="35"/>
      <c r="J32" s="35"/>
      <c r="K32" s="35"/>
      <c r="L32" s="35"/>
      <c r="M32" s="35"/>
      <c r="N32" s="27"/>
      <c r="O32" s="27">
        <v>107416</v>
      </c>
      <c r="P32" s="35"/>
      <c r="Q32" s="27">
        <v>9280</v>
      </c>
      <c r="R32" s="35"/>
      <c r="S32" s="27">
        <v>1392129599</v>
      </c>
      <c r="T32" s="35"/>
      <c r="U32" s="27">
        <v>990889398</v>
      </c>
      <c r="V32" s="3"/>
      <c r="W32" s="17">
        <v>3.6377463373565947E-4</v>
      </c>
    </row>
    <row r="33" spans="1:23" ht="18.75" x14ac:dyDescent="0.45">
      <c r="A33" s="22" t="s">
        <v>39</v>
      </c>
      <c r="B33" s="3"/>
      <c r="C33" s="27">
        <v>18019860</v>
      </c>
      <c r="D33" s="35"/>
      <c r="E33" s="27">
        <v>85828019267</v>
      </c>
      <c r="F33" s="35"/>
      <c r="G33" s="27">
        <v>70056342209</v>
      </c>
      <c r="H33" s="35"/>
      <c r="I33" s="35"/>
      <c r="J33" s="35"/>
      <c r="K33" s="35"/>
      <c r="L33" s="35"/>
      <c r="M33" s="35"/>
      <c r="N33" s="27"/>
      <c r="O33" s="27">
        <v>18019860</v>
      </c>
      <c r="P33" s="35"/>
      <c r="Q33" s="27">
        <v>3287</v>
      </c>
      <c r="R33" s="35"/>
      <c r="S33" s="27">
        <v>85828019267</v>
      </c>
      <c r="T33" s="35"/>
      <c r="U33" s="27">
        <v>58878853705</v>
      </c>
      <c r="V33" s="3"/>
      <c r="W33" s="17">
        <v>2.1615564244145694E-2</v>
      </c>
    </row>
    <row r="34" spans="1:23" ht="37.5" x14ac:dyDescent="0.45">
      <c r="A34" s="22" t="s">
        <v>40</v>
      </c>
      <c r="B34" s="3"/>
      <c r="C34" s="27">
        <v>3140000</v>
      </c>
      <c r="D34" s="35"/>
      <c r="E34" s="27">
        <v>8311163032</v>
      </c>
      <c r="F34" s="35"/>
      <c r="G34" s="27">
        <v>6564129651</v>
      </c>
      <c r="H34" s="35"/>
      <c r="I34" s="35"/>
      <c r="J34" s="35"/>
      <c r="K34" s="35"/>
      <c r="L34" s="35"/>
      <c r="M34" s="35"/>
      <c r="N34" s="27"/>
      <c r="O34" s="27">
        <v>3140000</v>
      </c>
      <c r="P34" s="35"/>
      <c r="Q34" s="27">
        <v>1987</v>
      </c>
      <c r="R34" s="35"/>
      <c r="S34" s="27">
        <v>8311163032</v>
      </c>
      <c r="T34" s="35"/>
      <c r="U34" s="27">
        <v>6202056879</v>
      </c>
      <c r="V34" s="3"/>
      <c r="W34" s="17">
        <v>2.276894852361668E-3</v>
      </c>
    </row>
    <row r="35" spans="1:23" ht="18.75" x14ac:dyDescent="0.45">
      <c r="A35" s="22" t="s">
        <v>41</v>
      </c>
      <c r="B35" s="3"/>
      <c r="C35" s="27">
        <v>14300000</v>
      </c>
      <c r="D35" s="35"/>
      <c r="E35" s="27">
        <v>44291128422</v>
      </c>
      <c r="F35" s="35"/>
      <c r="G35" s="27">
        <v>34584888195</v>
      </c>
      <c r="H35" s="35"/>
      <c r="I35" s="35"/>
      <c r="J35" s="35"/>
      <c r="K35" s="35"/>
      <c r="L35" s="35"/>
      <c r="M35" s="35"/>
      <c r="N35" s="27"/>
      <c r="O35" s="27">
        <v>14300000</v>
      </c>
      <c r="P35" s="35"/>
      <c r="Q35" s="27">
        <v>2143</v>
      </c>
      <c r="R35" s="35"/>
      <c r="S35" s="27">
        <v>44291128422</v>
      </c>
      <c r="T35" s="35"/>
      <c r="U35" s="27">
        <v>30462562845</v>
      </c>
      <c r="V35" s="3"/>
      <c r="W35" s="17">
        <v>1.1183395103385074E-2</v>
      </c>
    </row>
    <row r="36" spans="1:23" ht="18.75" x14ac:dyDescent="0.45">
      <c r="A36" s="22" t="s">
        <v>42</v>
      </c>
      <c r="B36" s="3"/>
      <c r="C36" s="27">
        <v>2370263</v>
      </c>
      <c r="D36" s="35"/>
      <c r="E36" s="27">
        <v>17670829157</v>
      </c>
      <c r="F36" s="35"/>
      <c r="G36" s="27">
        <v>9655543414</v>
      </c>
      <c r="H36" s="35"/>
      <c r="I36" s="35"/>
      <c r="J36" s="35"/>
      <c r="K36" s="35"/>
      <c r="L36" s="35"/>
      <c r="M36" s="35"/>
      <c r="N36" s="27"/>
      <c r="O36" s="27">
        <v>2370263</v>
      </c>
      <c r="P36" s="35"/>
      <c r="Q36" s="27">
        <v>4031</v>
      </c>
      <c r="R36" s="35"/>
      <c r="S36" s="27">
        <v>17670829157</v>
      </c>
      <c r="T36" s="35"/>
      <c r="U36" s="27">
        <v>9497680699</v>
      </c>
      <c r="V36" s="3"/>
      <c r="W36" s="17">
        <v>3.4867820006859807E-3</v>
      </c>
    </row>
    <row r="37" spans="1:23" ht="18.75" x14ac:dyDescent="0.45">
      <c r="A37" s="22" t="s">
        <v>43</v>
      </c>
      <c r="B37" s="3"/>
      <c r="C37" s="27">
        <v>11130842</v>
      </c>
      <c r="D37" s="35"/>
      <c r="E37" s="27">
        <v>24601436373</v>
      </c>
      <c r="F37" s="35"/>
      <c r="G37" s="27">
        <v>24010211274</v>
      </c>
      <c r="H37" s="35"/>
      <c r="I37" s="35"/>
      <c r="J37" s="35"/>
      <c r="K37" s="35"/>
      <c r="L37" s="35"/>
      <c r="M37" s="35"/>
      <c r="N37" s="27"/>
      <c r="O37" s="27">
        <v>11130842</v>
      </c>
      <c r="P37" s="35"/>
      <c r="Q37" s="27">
        <v>1647</v>
      </c>
      <c r="R37" s="35"/>
      <c r="S37" s="27">
        <v>24601436373</v>
      </c>
      <c r="T37" s="35"/>
      <c r="U37" s="27">
        <v>18223418418</v>
      </c>
      <c r="V37" s="3"/>
      <c r="W37" s="17">
        <v>6.6901688259052502E-3</v>
      </c>
    </row>
    <row r="38" spans="1:23" ht="18.75" x14ac:dyDescent="0.45">
      <c r="A38" s="22" t="s">
        <v>44</v>
      </c>
      <c r="B38" s="3"/>
      <c r="C38" s="27">
        <v>1028378</v>
      </c>
      <c r="D38" s="35"/>
      <c r="E38" s="27">
        <v>7860615347</v>
      </c>
      <c r="F38" s="35"/>
      <c r="G38" s="27">
        <v>4366068833</v>
      </c>
      <c r="H38" s="35"/>
      <c r="I38" s="35"/>
      <c r="J38" s="35"/>
      <c r="K38" s="35"/>
      <c r="L38" s="35"/>
      <c r="M38" s="35"/>
      <c r="N38" s="27"/>
      <c r="O38" s="27">
        <v>1028378</v>
      </c>
      <c r="P38" s="35"/>
      <c r="Q38" s="27">
        <v>4119</v>
      </c>
      <c r="R38" s="35"/>
      <c r="S38" s="27">
        <v>7860615347</v>
      </c>
      <c r="T38" s="35"/>
      <c r="U38" s="27">
        <v>4210685443</v>
      </c>
      <c r="V38" s="3"/>
      <c r="W38" s="17">
        <v>1.5458239414964433E-3</v>
      </c>
    </row>
    <row r="39" spans="1:23" ht="18.75" x14ac:dyDescent="0.45">
      <c r="A39" s="22" t="s">
        <v>45</v>
      </c>
      <c r="B39" s="3"/>
      <c r="C39" s="27">
        <v>6508548</v>
      </c>
      <c r="D39" s="35"/>
      <c r="E39" s="27">
        <v>35392041231</v>
      </c>
      <c r="F39" s="35"/>
      <c r="G39" s="27">
        <v>27852584310</v>
      </c>
      <c r="H39" s="35"/>
      <c r="I39" s="35"/>
      <c r="J39" s="35"/>
      <c r="K39" s="35"/>
      <c r="L39" s="35"/>
      <c r="M39" s="35"/>
      <c r="N39" s="27"/>
      <c r="O39" s="27">
        <v>6508548</v>
      </c>
      <c r="P39" s="35"/>
      <c r="Q39" s="27">
        <v>4113</v>
      </c>
      <c r="R39" s="35"/>
      <c r="S39" s="27">
        <v>35392041231</v>
      </c>
      <c r="T39" s="35"/>
      <c r="U39" s="27">
        <v>26610378459</v>
      </c>
      <c r="V39" s="3"/>
      <c r="W39" s="17">
        <v>9.7691838231677257E-3</v>
      </c>
    </row>
    <row r="40" spans="1:23" ht="18.75" x14ac:dyDescent="0.45">
      <c r="A40" s="22" t="s">
        <v>46</v>
      </c>
      <c r="B40" s="3"/>
      <c r="C40" s="27">
        <v>15329484</v>
      </c>
      <c r="D40" s="35"/>
      <c r="E40" s="27">
        <v>72925682100</v>
      </c>
      <c r="F40" s="35"/>
      <c r="G40" s="27">
        <v>105906001313</v>
      </c>
      <c r="H40" s="35"/>
      <c r="I40" s="35"/>
      <c r="J40" s="35"/>
      <c r="K40" s="35"/>
      <c r="L40" s="35"/>
      <c r="M40" s="35"/>
      <c r="N40" s="27"/>
      <c r="O40" s="27">
        <v>15329484</v>
      </c>
      <c r="P40" s="35"/>
      <c r="Q40" s="27">
        <v>6790</v>
      </c>
      <c r="R40" s="35"/>
      <c r="S40" s="27">
        <v>72925682100</v>
      </c>
      <c r="T40" s="35"/>
      <c r="U40" s="27">
        <v>103467877542</v>
      </c>
      <c r="V40" s="3"/>
      <c r="W40" s="17">
        <v>3.7985055983258298E-2</v>
      </c>
    </row>
    <row r="41" spans="1:23" ht="18.75" x14ac:dyDescent="0.45">
      <c r="A41" s="22" t="s">
        <v>47</v>
      </c>
      <c r="B41" s="3"/>
      <c r="C41" s="27">
        <v>4563157</v>
      </c>
      <c r="D41" s="35"/>
      <c r="E41" s="27">
        <v>101677158718</v>
      </c>
      <c r="F41" s="35"/>
      <c r="G41" s="27">
        <v>129049376841</v>
      </c>
      <c r="H41" s="35"/>
      <c r="I41" s="35"/>
      <c r="J41" s="35"/>
      <c r="K41" s="35"/>
      <c r="L41" s="35"/>
      <c r="M41" s="35"/>
      <c r="N41" s="27"/>
      <c r="O41" s="27">
        <v>4563157</v>
      </c>
      <c r="P41" s="35"/>
      <c r="Q41" s="27">
        <v>28950</v>
      </c>
      <c r="R41" s="35"/>
      <c r="S41" s="27">
        <v>101677158718</v>
      </c>
      <c r="T41" s="35"/>
      <c r="U41" s="27">
        <v>131317379949</v>
      </c>
      <c r="V41" s="3"/>
      <c r="W41" s="17">
        <v>4.8209146137290597E-2</v>
      </c>
    </row>
    <row r="42" spans="1:23" ht="18.75" x14ac:dyDescent="0.45">
      <c r="A42" s="22" t="s">
        <v>48</v>
      </c>
      <c r="B42" s="3"/>
      <c r="C42" s="27">
        <v>1662000</v>
      </c>
      <c r="D42" s="35"/>
      <c r="E42" s="27">
        <v>25491530424</v>
      </c>
      <c r="F42" s="35"/>
      <c r="G42" s="27">
        <v>24120822060</v>
      </c>
      <c r="H42" s="35"/>
      <c r="I42" s="35"/>
      <c r="J42" s="35"/>
      <c r="K42" s="35"/>
      <c r="L42" s="35"/>
      <c r="M42" s="35"/>
      <c r="N42" s="27"/>
      <c r="O42" s="27">
        <v>1662000</v>
      </c>
      <c r="P42" s="35"/>
      <c r="Q42" s="27">
        <v>12970</v>
      </c>
      <c r="R42" s="35"/>
      <c r="S42" s="27">
        <v>25491530424</v>
      </c>
      <c r="T42" s="35"/>
      <c r="U42" s="27">
        <v>21427880967</v>
      </c>
      <c r="V42" s="3"/>
      <c r="W42" s="17">
        <v>7.8665889111690073E-3</v>
      </c>
    </row>
    <row r="43" spans="1:23" ht="18.75" x14ac:dyDescent="0.45">
      <c r="A43" s="22" t="s">
        <v>49</v>
      </c>
      <c r="B43" s="3"/>
      <c r="C43" s="27">
        <v>2476010</v>
      </c>
      <c r="D43" s="35"/>
      <c r="E43" s="27">
        <v>24372068404</v>
      </c>
      <c r="F43" s="35"/>
      <c r="G43" s="27">
        <v>21363890788</v>
      </c>
      <c r="H43" s="35"/>
      <c r="I43" s="35"/>
      <c r="J43" s="35"/>
      <c r="K43" s="35"/>
      <c r="L43" s="35"/>
      <c r="M43" s="35"/>
      <c r="N43" s="27"/>
      <c r="O43" s="27">
        <v>2476010</v>
      </c>
      <c r="P43" s="35"/>
      <c r="Q43" s="27">
        <v>8100</v>
      </c>
      <c r="R43" s="35"/>
      <c r="S43" s="27">
        <v>24372068404</v>
      </c>
      <c r="T43" s="35"/>
      <c r="U43" s="27">
        <v>19936349698</v>
      </c>
      <c r="V43" s="3"/>
      <c r="W43" s="17">
        <v>7.3190189783582434E-3</v>
      </c>
    </row>
    <row r="44" spans="1:23" ht="18.75" x14ac:dyDescent="0.45">
      <c r="A44" s="22" t="s">
        <v>50</v>
      </c>
      <c r="B44" s="3"/>
      <c r="C44" s="27">
        <v>132164</v>
      </c>
      <c r="D44" s="35"/>
      <c r="E44" s="27">
        <v>32865601821</v>
      </c>
      <c r="F44" s="35"/>
      <c r="G44" s="27">
        <v>22464259962</v>
      </c>
      <c r="H44" s="35"/>
      <c r="I44" s="35"/>
      <c r="J44" s="35"/>
      <c r="K44" s="35"/>
      <c r="L44" s="35"/>
      <c r="M44" s="35"/>
      <c r="N44" s="27"/>
      <c r="O44" s="27">
        <v>132164</v>
      </c>
      <c r="P44" s="35"/>
      <c r="Q44" s="27">
        <v>164780</v>
      </c>
      <c r="R44" s="35"/>
      <c r="S44" s="27">
        <v>32865601821</v>
      </c>
      <c r="T44" s="35"/>
      <c r="U44" s="27">
        <v>21648404916</v>
      </c>
      <c r="V44" s="3"/>
      <c r="W44" s="17">
        <v>7.9475475115328154E-3</v>
      </c>
    </row>
    <row r="45" spans="1:23" ht="37.5" x14ac:dyDescent="0.45">
      <c r="A45" s="22" t="s">
        <v>51</v>
      </c>
      <c r="B45" s="3"/>
      <c r="C45" s="27">
        <v>1099874</v>
      </c>
      <c r="D45" s="35"/>
      <c r="E45" s="27">
        <v>41516832390</v>
      </c>
      <c r="F45" s="35"/>
      <c r="G45" s="27">
        <v>38354007619</v>
      </c>
      <c r="H45" s="35"/>
      <c r="I45" s="35"/>
      <c r="J45" s="35"/>
      <c r="K45" s="35"/>
      <c r="L45" s="35"/>
      <c r="M45" s="35"/>
      <c r="N45" s="27"/>
      <c r="O45" s="27">
        <v>1099874</v>
      </c>
      <c r="P45" s="35"/>
      <c r="Q45" s="27">
        <v>34810</v>
      </c>
      <c r="R45" s="35"/>
      <c r="S45" s="27">
        <v>41516832390</v>
      </c>
      <c r="T45" s="35"/>
      <c r="U45" s="27">
        <v>38058808587</v>
      </c>
      <c r="V45" s="3"/>
      <c r="W45" s="17">
        <v>1.3972123611470405E-2</v>
      </c>
    </row>
    <row r="46" spans="1:23" ht="18.75" x14ac:dyDescent="0.45">
      <c r="A46" s="22" t="s">
        <v>52</v>
      </c>
      <c r="B46" s="3"/>
      <c r="C46" s="27">
        <v>465796</v>
      </c>
      <c r="D46" s="35"/>
      <c r="E46" s="27">
        <v>30282209007</v>
      </c>
      <c r="F46" s="35"/>
      <c r="G46" s="27">
        <v>28545461276</v>
      </c>
      <c r="H46" s="35"/>
      <c r="I46" s="35"/>
      <c r="J46" s="35"/>
      <c r="K46" s="35"/>
      <c r="L46" s="35"/>
      <c r="M46" s="35"/>
      <c r="N46" s="27"/>
      <c r="O46" s="27">
        <v>465796</v>
      </c>
      <c r="P46" s="35"/>
      <c r="Q46" s="27">
        <v>63450</v>
      </c>
      <c r="R46" s="35"/>
      <c r="S46" s="27">
        <v>30282209007</v>
      </c>
      <c r="T46" s="35"/>
      <c r="U46" s="27">
        <v>29378905401</v>
      </c>
      <c r="V46" s="3"/>
      <c r="W46" s="17">
        <v>1.0785563528456847E-2</v>
      </c>
    </row>
    <row r="47" spans="1:23" ht="37.5" x14ac:dyDescent="0.45">
      <c r="A47" s="22" t="s">
        <v>53</v>
      </c>
      <c r="B47" s="3"/>
      <c r="C47" s="27">
        <v>3622500</v>
      </c>
      <c r="D47" s="35"/>
      <c r="E47" s="27">
        <v>17264291057</v>
      </c>
      <c r="F47" s="35"/>
      <c r="G47" s="27">
        <v>7929283367</v>
      </c>
      <c r="H47" s="35"/>
      <c r="I47" s="35"/>
      <c r="J47" s="35"/>
      <c r="K47" s="35"/>
      <c r="L47" s="35"/>
      <c r="M47" s="35"/>
      <c r="N47" s="27"/>
      <c r="O47" s="27">
        <v>3622500</v>
      </c>
      <c r="P47" s="35"/>
      <c r="Q47" s="27">
        <v>2242</v>
      </c>
      <c r="R47" s="35"/>
      <c r="S47" s="27">
        <v>17264291057</v>
      </c>
      <c r="T47" s="35"/>
      <c r="U47" s="27">
        <v>8073321212</v>
      </c>
      <c r="V47" s="3"/>
      <c r="W47" s="17">
        <v>2.963872126246758E-3</v>
      </c>
    </row>
    <row r="48" spans="1:23" ht="37.5" x14ac:dyDescent="0.45">
      <c r="A48" s="22" t="s">
        <v>54</v>
      </c>
      <c r="B48" s="3"/>
      <c r="C48" s="27">
        <v>4128131</v>
      </c>
      <c r="D48" s="35"/>
      <c r="E48" s="27">
        <v>11081460886</v>
      </c>
      <c r="F48" s="35"/>
      <c r="G48" s="27">
        <v>14707189936</v>
      </c>
      <c r="H48" s="35"/>
      <c r="I48" s="35"/>
      <c r="J48" s="35"/>
      <c r="K48" s="35"/>
      <c r="L48" s="35"/>
      <c r="M48" s="35"/>
      <c r="N48" s="27"/>
      <c r="O48" s="27">
        <v>4128131</v>
      </c>
      <c r="P48" s="35"/>
      <c r="Q48" s="27">
        <v>3052</v>
      </c>
      <c r="R48" s="35"/>
      <c r="S48" s="27">
        <v>11081460886</v>
      </c>
      <c r="T48" s="35"/>
      <c r="U48" s="27">
        <v>12524091430</v>
      </c>
      <c r="V48" s="3"/>
      <c r="W48" s="17">
        <v>4.5978358250838422E-3</v>
      </c>
    </row>
    <row r="49" spans="1:23" ht="18.75" x14ac:dyDescent="0.45">
      <c r="A49" s="22" t="s">
        <v>55</v>
      </c>
      <c r="B49" s="3"/>
      <c r="C49" s="27">
        <v>31751090</v>
      </c>
      <c r="D49" s="35"/>
      <c r="E49" s="27">
        <v>76693991013</v>
      </c>
      <c r="F49" s="35"/>
      <c r="G49" s="27">
        <v>90993739035</v>
      </c>
      <c r="H49" s="35"/>
      <c r="I49" s="35"/>
      <c r="J49" s="35"/>
      <c r="K49" s="35"/>
      <c r="L49" s="35"/>
      <c r="M49" s="35"/>
      <c r="N49" s="27"/>
      <c r="O49" s="27">
        <v>31751090</v>
      </c>
      <c r="P49" s="35"/>
      <c r="Q49" s="27">
        <v>2933</v>
      </c>
      <c r="R49" s="35"/>
      <c r="S49" s="27">
        <v>76693991013</v>
      </c>
      <c r="T49" s="35"/>
      <c r="U49" s="27">
        <v>92571847586</v>
      </c>
      <c r="V49" s="3"/>
      <c r="W49" s="17">
        <v>3.3984912965867094E-2</v>
      </c>
    </row>
    <row r="50" spans="1:23" ht="18.75" x14ac:dyDescent="0.45">
      <c r="A50" s="22" t="s">
        <v>56</v>
      </c>
      <c r="B50" s="3"/>
      <c r="C50" s="27">
        <v>5072000</v>
      </c>
      <c r="D50" s="35"/>
      <c r="E50" s="27">
        <v>11006323511</v>
      </c>
      <c r="F50" s="35"/>
      <c r="G50" s="27">
        <v>123726302064</v>
      </c>
      <c r="H50" s="35"/>
      <c r="I50" s="35"/>
      <c r="J50" s="35"/>
      <c r="K50" s="35"/>
      <c r="L50" s="35"/>
      <c r="M50" s="35"/>
      <c r="N50" s="27"/>
      <c r="O50" s="27">
        <v>5072000</v>
      </c>
      <c r="P50" s="35"/>
      <c r="Q50" s="27">
        <v>20490</v>
      </c>
      <c r="R50" s="35"/>
      <c r="S50" s="27">
        <v>11006323511</v>
      </c>
      <c r="T50" s="35"/>
      <c r="U50" s="27">
        <v>103306924584</v>
      </c>
      <c r="V50" s="3"/>
      <c r="W50" s="17">
        <v>3.792596704410596E-2</v>
      </c>
    </row>
    <row r="51" spans="1:23" ht="18.75" x14ac:dyDescent="0.45">
      <c r="A51" s="22" t="s">
        <v>57</v>
      </c>
      <c r="B51" s="3"/>
      <c r="C51" s="27">
        <v>6632373</v>
      </c>
      <c r="D51" s="35"/>
      <c r="E51" s="27">
        <v>38962698391</v>
      </c>
      <c r="F51" s="35"/>
      <c r="G51" s="27">
        <v>21459923289</v>
      </c>
      <c r="H51" s="35"/>
      <c r="I51" s="35"/>
      <c r="J51" s="35"/>
      <c r="K51" s="35"/>
      <c r="L51" s="35"/>
      <c r="M51" s="35"/>
      <c r="N51" s="27"/>
      <c r="O51" s="27">
        <v>6632373</v>
      </c>
      <c r="P51" s="35"/>
      <c r="Q51" s="27">
        <v>3096</v>
      </c>
      <c r="R51" s="35"/>
      <c r="S51" s="27">
        <v>38962698391</v>
      </c>
      <c r="T51" s="35"/>
      <c r="U51" s="27">
        <v>20411650538</v>
      </c>
      <c r="V51" s="3"/>
      <c r="W51" s="17">
        <v>7.4935110955755991E-3</v>
      </c>
    </row>
    <row r="52" spans="1:23" ht="18.75" x14ac:dyDescent="0.45">
      <c r="A52" s="22" t="s">
        <v>58</v>
      </c>
      <c r="B52" s="3"/>
      <c r="C52" s="27">
        <v>5644274</v>
      </c>
      <c r="D52" s="35"/>
      <c r="E52" s="27">
        <v>40447805889</v>
      </c>
      <c r="F52" s="35"/>
      <c r="G52" s="27">
        <v>36581702514</v>
      </c>
      <c r="H52" s="35"/>
      <c r="I52" s="35"/>
      <c r="J52" s="35"/>
      <c r="K52" s="35"/>
      <c r="L52" s="35"/>
      <c r="M52" s="35"/>
      <c r="N52" s="27"/>
      <c r="O52" s="27">
        <v>5644274</v>
      </c>
      <c r="P52" s="35"/>
      <c r="Q52" s="27">
        <v>5860</v>
      </c>
      <c r="R52" s="35"/>
      <c r="S52" s="27">
        <v>40447805889</v>
      </c>
      <c r="T52" s="35"/>
      <c r="U52" s="27">
        <v>32878646738</v>
      </c>
      <c r="V52" s="3"/>
      <c r="W52" s="17">
        <v>1.2070386159122155E-2</v>
      </c>
    </row>
    <row r="53" spans="1:23" ht="18.75" x14ac:dyDescent="0.45">
      <c r="A53" s="22" t="s">
        <v>59</v>
      </c>
      <c r="B53" s="3"/>
      <c r="C53" s="27">
        <v>2856444</v>
      </c>
      <c r="D53" s="35"/>
      <c r="E53" s="27">
        <v>25081076013</v>
      </c>
      <c r="F53" s="35"/>
      <c r="G53" s="27">
        <v>19081091623</v>
      </c>
      <c r="H53" s="35"/>
      <c r="I53" s="35"/>
      <c r="J53" s="35"/>
      <c r="K53" s="35"/>
      <c r="L53" s="35"/>
      <c r="M53" s="35"/>
      <c r="N53" s="27"/>
      <c r="O53" s="27">
        <v>2856444</v>
      </c>
      <c r="P53" s="35"/>
      <c r="Q53" s="27">
        <v>6760</v>
      </c>
      <c r="R53" s="35"/>
      <c r="S53" s="27">
        <v>25081076013</v>
      </c>
      <c r="T53" s="35"/>
      <c r="U53" s="27">
        <v>19194669549</v>
      </c>
      <c r="V53" s="3"/>
      <c r="W53" s="17">
        <v>7.0467338725774629E-3</v>
      </c>
    </row>
    <row r="54" spans="1:23" ht="18.75" x14ac:dyDescent="0.45">
      <c r="A54" s="22" t="s">
        <v>60</v>
      </c>
      <c r="B54" s="3"/>
      <c r="C54" s="27">
        <v>30000480</v>
      </c>
      <c r="D54" s="35"/>
      <c r="E54" s="27">
        <v>15099753971</v>
      </c>
      <c r="F54" s="35"/>
      <c r="G54" s="27">
        <v>124566398530</v>
      </c>
      <c r="H54" s="35"/>
      <c r="I54" s="35"/>
      <c r="J54" s="35"/>
      <c r="K54" s="35"/>
      <c r="L54" s="35"/>
      <c r="M54" s="35"/>
      <c r="N54" s="27"/>
      <c r="O54" s="27">
        <v>30000480</v>
      </c>
      <c r="P54" s="35"/>
      <c r="Q54" s="27">
        <v>3849</v>
      </c>
      <c r="R54" s="35"/>
      <c r="S54" s="27">
        <v>15099753971</v>
      </c>
      <c r="T54" s="35"/>
      <c r="U54" s="27">
        <v>114784790027</v>
      </c>
      <c r="V54" s="3"/>
      <c r="W54" s="17">
        <v>4.2139713104990248E-2</v>
      </c>
    </row>
    <row r="55" spans="1:23" ht="18.75" x14ac:dyDescent="0.45">
      <c r="A55" s="22" t="s">
        <v>61</v>
      </c>
      <c r="B55" s="3"/>
      <c r="C55" s="27">
        <v>4864824</v>
      </c>
      <c r="D55" s="35"/>
      <c r="E55" s="27">
        <v>20461744002</v>
      </c>
      <c r="F55" s="35"/>
      <c r="G55" s="27">
        <v>12853764514</v>
      </c>
      <c r="H55" s="35"/>
      <c r="I55" s="35"/>
      <c r="J55" s="35"/>
      <c r="K55" s="35"/>
      <c r="L55" s="35"/>
      <c r="M55" s="35"/>
      <c r="N55" s="27"/>
      <c r="O55" s="27">
        <v>4864824</v>
      </c>
      <c r="P55" s="35"/>
      <c r="Q55" s="27">
        <v>2591</v>
      </c>
      <c r="R55" s="35"/>
      <c r="S55" s="27">
        <v>20461744002</v>
      </c>
      <c r="T55" s="35"/>
      <c r="U55" s="27">
        <v>12529760668</v>
      </c>
      <c r="V55" s="3"/>
      <c r="W55" s="17">
        <v>4.5999171118360997E-3</v>
      </c>
    </row>
    <row r="56" spans="1:23" ht="18.75" x14ac:dyDescent="0.45">
      <c r="A56" s="22" t="s">
        <v>62</v>
      </c>
      <c r="B56" s="3"/>
      <c r="C56" s="27">
        <v>164000</v>
      </c>
      <c r="D56" s="35"/>
      <c r="E56" s="27">
        <v>24701106122</v>
      </c>
      <c r="F56" s="35"/>
      <c r="G56" s="27">
        <v>25146482850</v>
      </c>
      <c r="H56" s="35"/>
      <c r="I56" s="35"/>
      <c r="J56" s="35"/>
      <c r="K56" s="35"/>
      <c r="L56" s="35"/>
      <c r="M56" s="35"/>
      <c r="N56" s="27"/>
      <c r="O56" s="27">
        <v>25391385</v>
      </c>
      <c r="P56" s="35"/>
      <c r="Q56" s="27">
        <v>905</v>
      </c>
      <c r="R56" s="35"/>
      <c r="S56" s="27">
        <v>24701106122</v>
      </c>
      <c r="T56" s="35"/>
      <c r="U56" s="27">
        <v>22842477165</v>
      </c>
      <c r="V56" s="3"/>
      <c r="W56" s="17">
        <v>8.3859144936709075E-3</v>
      </c>
    </row>
    <row r="57" spans="1:23" ht="18.75" x14ac:dyDescent="0.45">
      <c r="A57" s="22" t="s">
        <v>63</v>
      </c>
      <c r="B57" s="3"/>
      <c r="C57" s="27">
        <v>3073204</v>
      </c>
      <c r="D57" s="35"/>
      <c r="E57" s="27">
        <v>23167888936</v>
      </c>
      <c r="F57" s="35"/>
      <c r="G57" s="27">
        <v>24989232808</v>
      </c>
      <c r="H57" s="35"/>
      <c r="I57" s="35"/>
      <c r="J57" s="35"/>
      <c r="K57" s="35"/>
      <c r="L57" s="35"/>
      <c r="M57" s="35"/>
      <c r="N57" s="27"/>
      <c r="O57" s="27">
        <v>3073204</v>
      </c>
      <c r="P57" s="35"/>
      <c r="Q57" s="27">
        <v>8460</v>
      </c>
      <c r="R57" s="35"/>
      <c r="S57" s="27">
        <v>23167888936</v>
      </c>
      <c r="T57" s="35"/>
      <c r="U57" s="27">
        <v>25844609970</v>
      </c>
      <c r="V57" s="3"/>
      <c r="W57" s="17">
        <v>9.4880554225868531E-3</v>
      </c>
    </row>
    <row r="58" spans="1:23" ht="18.75" x14ac:dyDescent="0.45">
      <c r="A58" s="22" t="s">
        <v>64</v>
      </c>
      <c r="B58" s="3"/>
      <c r="C58" s="27">
        <v>16876978</v>
      </c>
      <c r="D58" s="35"/>
      <c r="E58" s="27">
        <v>79012853644</v>
      </c>
      <c r="F58" s="35"/>
      <c r="G58" s="27">
        <v>93445439094</v>
      </c>
      <c r="H58" s="35"/>
      <c r="I58" s="35"/>
      <c r="J58" s="35"/>
      <c r="K58" s="35"/>
      <c r="L58" s="35"/>
      <c r="M58" s="35"/>
      <c r="N58" s="27"/>
      <c r="O58" s="27">
        <v>16876978</v>
      </c>
      <c r="P58" s="35"/>
      <c r="Q58" s="27">
        <v>5320</v>
      </c>
      <c r="R58" s="35"/>
      <c r="S58" s="27">
        <v>79012853644</v>
      </c>
      <c r="T58" s="35"/>
      <c r="U58" s="27">
        <v>89251299098</v>
      </c>
      <c r="V58" s="3"/>
      <c r="W58" s="17">
        <v>3.2765875490582998E-2</v>
      </c>
    </row>
    <row r="59" spans="1:23" ht="18.75" x14ac:dyDescent="0.45">
      <c r="A59" s="22" t="s">
        <v>65</v>
      </c>
      <c r="B59" s="3"/>
      <c r="C59" s="27">
        <v>5214517</v>
      </c>
      <c r="D59" s="35"/>
      <c r="E59" s="27">
        <v>28749729189</v>
      </c>
      <c r="F59" s="35"/>
      <c r="G59" s="27">
        <v>41208750460</v>
      </c>
      <c r="H59" s="35"/>
      <c r="I59" s="35"/>
      <c r="J59" s="35"/>
      <c r="K59" s="35"/>
      <c r="L59" s="35"/>
      <c r="M59" s="35"/>
      <c r="N59" s="27"/>
      <c r="O59" s="27">
        <v>5214517</v>
      </c>
      <c r="P59" s="35"/>
      <c r="Q59" s="27">
        <v>7420</v>
      </c>
      <c r="R59" s="35"/>
      <c r="S59" s="27">
        <v>28749729189</v>
      </c>
      <c r="T59" s="35"/>
      <c r="U59" s="27">
        <v>38461500429</v>
      </c>
      <c r="V59" s="3"/>
      <c r="W59" s="17">
        <v>1.4119959563320895E-2</v>
      </c>
    </row>
    <row r="60" spans="1:23" ht="18.75" x14ac:dyDescent="0.45">
      <c r="A60" s="22" t="s">
        <v>66</v>
      </c>
      <c r="B60" s="3"/>
      <c r="C60" s="27">
        <v>10720786</v>
      </c>
      <c r="D60" s="35"/>
      <c r="E60" s="27">
        <v>49493461982</v>
      </c>
      <c r="F60" s="35"/>
      <c r="G60" s="27">
        <v>57974065439</v>
      </c>
      <c r="H60" s="35"/>
      <c r="I60" s="35"/>
      <c r="J60" s="35"/>
      <c r="K60" s="35"/>
      <c r="L60" s="35"/>
      <c r="M60" s="35"/>
      <c r="N60" s="27"/>
      <c r="O60" s="27">
        <v>10720786</v>
      </c>
      <c r="P60" s="35"/>
      <c r="Q60" s="27">
        <v>4900</v>
      </c>
      <c r="R60" s="35"/>
      <c r="S60" s="27">
        <v>49493461982</v>
      </c>
      <c r="T60" s="35"/>
      <c r="U60" s="27">
        <v>52219286884</v>
      </c>
      <c r="V60" s="3"/>
      <c r="W60" s="17">
        <v>1.9170708656794433E-2</v>
      </c>
    </row>
    <row r="61" spans="1:23" ht="18.75" x14ac:dyDescent="0.45">
      <c r="A61" s="22" t="s">
        <v>67</v>
      </c>
      <c r="B61" s="3"/>
      <c r="C61" s="27">
        <v>59232</v>
      </c>
      <c r="D61" s="35"/>
      <c r="E61" s="27">
        <v>268688516</v>
      </c>
      <c r="F61" s="35"/>
      <c r="G61" s="27">
        <v>237225786</v>
      </c>
      <c r="H61" s="35"/>
      <c r="I61" s="35"/>
      <c r="J61" s="35"/>
      <c r="K61" s="35"/>
      <c r="L61" s="35"/>
      <c r="M61" s="35"/>
      <c r="N61" s="27"/>
      <c r="O61" s="27">
        <v>59232</v>
      </c>
      <c r="P61" s="35"/>
      <c r="Q61" s="27">
        <v>4503</v>
      </c>
      <c r="R61" s="35"/>
      <c r="S61" s="27">
        <v>268688516</v>
      </c>
      <c r="T61" s="35"/>
      <c r="U61" s="27">
        <v>265134702</v>
      </c>
      <c r="V61" s="3"/>
      <c r="W61" s="17">
        <v>9.7336069298284306E-5</v>
      </c>
    </row>
    <row r="62" spans="1:23" ht="18.75" x14ac:dyDescent="0.45">
      <c r="A62" s="22" t="s">
        <v>68</v>
      </c>
      <c r="B62" s="3"/>
      <c r="C62" s="27">
        <v>18757689</v>
      </c>
      <c r="D62" s="35"/>
      <c r="E62" s="27">
        <v>14711309168</v>
      </c>
      <c r="F62" s="35"/>
      <c r="G62" s="27">
        <v>115605700653</v>
      </c>
      <c r="H62" s="35"/>
      <c r="I62" s="35"/>
      <c r="J62" s="35"/>
      <c r="K62" s="35"/>
      <c r="L62" s="35"/>
      <c r="M62" s="35"/>
      <c r="N62" s="27"/>
      <c r="O62" s="27">
        <v>18757689</v>
      </c>
      <c r="P62" s="35"/>
      <c r="Q62" s="27">
        <v>5760</v>
      </c>
      <c r="R62" s="35"/>
      <c r="S62" s="27">
        <v>14711309168</v>
      </c>
      <c r="T62" s="35"/>
      <c r="U62" s="27">
        <v>107401425123</v>
      </c>
      <c r="V62" s="3"/>
      <c r="W62" s="17">
        <v>3.9429137263619386E-2</v>
      </c>
    </row>
    <row r="63" spans="1:23" ht="18.75" x14ac:dyDescent="0.45">
      <c r="A63" s="22" t="s">
        <v>69</v>
      </c>
      <c r="B63" s="3"/>
      <c r="C63" s="27">
        <v>435742</v>
      </c>
      <c r="D63" s="35"/>
      <c r="E63" s="27">
        <v>25174731812</v>
      </c>
      <c r="F63" s="35"/>
      <c r="G63" s="27">
        <v>26725313976</v>
      </c>
      <c r="H63" s="35"/>
      <c r="I63" s="35"/>
      <c r="J63" s="35"/>
      <c r="K63" s="35"/>
      <c r="L63" s="35"/>
      <c r="M63" s="35"/>
      <c r="N63" s="27"/>
      <c r="O63" s="27">
        <v>435742</v>
      </c>
      <c r="P63" s="35"/>
      <c r="Q63" s="27">
        <v>63610</v>
      </c>
      <c r="R63" s="35"/>
      <c r="S63" s="27">
        <v>25174731812</v>
      </c>
      <c r="T63" s="35"/>
      <c r="U63" s="27">
        <v>27552629206</v>
      </c>
      <c r="V63" s="3"/>
      <c r="W63" s="17">
        <v>1.0115102268827669E-2</v>
      </c>
    </row>
    <row r="64" spans="1:23" ht="18.75" x14ac:dyDescent="0.45">
      <c r="A64" s="22" t="s">
        <v>70</v>
      </c>
      <c r="B64" s="3"/>
      <c r="C64" s="27">
        <v>6281555</v>
      </c>
      <c r="D64" s="35"/>
      <c r="E64" s="27">
        <v>86777644467</v>
      </c>
      <c r="F64" s="35"/>
      <c r="G64" s="27">
        <v>72182717884</v>
      </c>
      <c r="H64" s="35"/>
      <c r="I64" s="35"/>
      <c r="J64" s="35"/>
      <c r="K64" s="35"/>
      <c r="L64" s="35"/>
      <c r="M64" s="35"/>
      <c r="N64" s="27"/>
      <c r="O64" s="27">
        <v>6281555</v>
      </c>
      <c r="P64" s="35"/>
      <c r="Q64" s="27">
        <v>10930</v>
      </c>
      <c r="R64" s="35"/>
      <c r="S64" s="27">
        <v>86777644467</v>
      </c>
      <c r="T64" s="35"/>
      <c r="U64" s="27">
        <v>68248884643</v>
      </c>
      <c r="V64" s="3"/>
      <c r="W64" s="17">
        <v>2.5055483552438411E-2</v>
      </c>
    </row>
    <row r="65" spans="1:23" ht="37.5" x14ac:dyDescent="0.45">
      <c r="A65" s="22" t="s">
        <v>71</v>
      </c>
      <c r="B65" s="3"/>
      <c r="C65" s="27">
        <v>145</v>
      </c>
      <c r="D65" s="35"/>
      <c r="E65" s="27">
        <v>1906244</v>
      </c>
      <c r="F65" s="35"/>
      <c r="G65" s="27">
        <v>1966032</v>
      </c>
      <c r="H65" s="35"/>
      <c r="I65" s="35"/>
      <c r="J65" s="35"/>
      <c r="K65" s="35"/>
      <c r="L65" s="35"/>
      <c r="M65" s="35"/>
      <c r="N65" s="27"/>
      <c r="O65" s="27">
        <v>145</v>
      </c>
      <c r="P65" s="35"/>
      <c r="Q65" s="27">
        <v>14820</v>
      </c>
      <c r="R65" s="35"/>
      <c r="S65" s="27">
        <v>1906244</v>
      </c>
      <c r="T65" s="35"/>
      <c r="U65" s="27">
        <v>2136114</v>
      </c>
      <c r="V65" s="3"/>
      <c r="W65" s="17">
        <v>7.8420870133037234E-7</v>
      </c>
    </row>
    <row r="66" spans="1:23" ht="18.75" x14ac:dyDescent="0.45">
      <c r="A66" s="22" t="s">
        <v>72</v>
      </c>
      <c r="B66" s="3"/>
      <c r="C66" s="27">
        <v>30102294</v>
      </c>
      <c r="D66" s="35"/>
      <c r="E66" s="27">
        <v>125000290615</v>
      </c>
      <c r="F66" s="35"/>
      <c r="G66" s="27">
        <v>121188900670</v>
      </c>
      <c r="H66" s="35"/>
      <c r="I66" s="35"/>
      <c r="J66" s="35"/>
      <c r="K66" s="35"/>
      <c r="L66" s="35"/>
      <c r="M66" s="35"/>
      <c r="N66" s="27"/>
      <c r="O66" s="27">
        <v>30102294</v>
      </c>
      <c r="P66" s="35"/>
      <c r="Q66" s="27">
        <v>3271</v>
      </c>
      <c r="R66" s="35"/>
      <c r="S66" s="27">
        <v>125000290615</v>
      </c>
      <c r="T66" s="35"/>
      <c r="U66" s="27">
        <v>97878739282</v>
      </c>
      <c r="V66" s="3"/>
      <c r="W66" s="17">
        <v>3.5933175392414134E-2</v>
      </c>
    </row>
    <row r="67" spans="1:23" ht="18.75" x14ac:dyDescent="0.45">
      <c r="A67" s="22" t="s">
        <v>73</v>
      </c>
      <c r="B67" s="3"/>
      <c r="C67" s="27">
        <v>5250000</v>
      </c>
      <c r="D67" s="35"/>
      <c r="E67" s="27">
        <v>73485088198</v>
      </c>
      <c r="F67" s="35"/>
      <c r="G67" s="27">
        <v>41071660875</v>
      </c>
      <c r="H67" s="35"/>
      <c r="I67" s="35"/>
      <c r="J67" s="35"/>
      <c r="K67" s="35"/>
      <c r="L67" s="35"/>
      <c r="M67" s="35"/>
      <c r="N67" s="27"/>
      <c r="O67" s="27">
        <v>5250000</v>
      </c>
      <c r="P67" s="35"/>
      <c r="Q67" s="27">
        <v>6760</v>
      </c>
      <c r="R67" s="35"/>
      <c r="S67" s="27">
        <v>73485088198</v>
      </c>
      <c r="T67" s="35"/>
      <c r="U67" s="27">
        <v>35278834500</v>
      </c>
      <c r="V67" s="3"/>
      <c r="W67" s="17">
        <v>1.2951541438188288E-2</v>
      </c>
    </row>
    <row r="68" spans="1:23" ht="18.75" x14ac:dyDescent="0.45">
      <c r="A68" s="22" t="s">
        <v>74</v>
      </c>
      <c r="B68" s="3"/>
      <c r="C68" s="27">
        <v>11516363</v>
      </c>
      <c r="D68" s="35"/>
      <c r="E68" s="27">
        <v>48915542227</v>
      </c>
      <c r="F68" s="35"/>
      <c r="G68" s="27">
        <v>25769089281</v>
      </c>
      <c r="H68" s="35"/>
      <c r="I68" s="35"/>
      <c r="J68" s="35"/>
      <c r="K68" s="35"/>
      <c r="L68" s="35"/>
      <c r="M68" s="35"/>
      <c r="N68" s="27"/>
      <c r="O68" s="27">
        <v>11516363</v>
      </c>
      <c r="P68" s="35"/>
      <c r="Q68" s="27">
        <v>1978</v>
      </c>
      <c r="R68" s="35"/>
      <c r="S68" s="27">
        <v>48915542227</v>
      </c>
      <c r="T68" s="35"/>
      <c r="U68" s="27">
        <v>22643828786</v>
      </c>
      <c r="V68" s="3"/>
      <c r="W68" s="17">
        <v>8.3129868375079047E-3</v>
      </c>
    </row>
    <row r="69" spans="1:23" ht="18.75" x14ac:dyDescent="0.45">
      <c r="A69" s="22" t="s">
        <v>75</v>
      </c>
      <c r="B69" s="3"/>
      <c r="C69" s="27">
        <v>6195381</v>
      </c>
      <c r="D69" s="35"/>
      <c r="E69" s="27">
        <v>30679581569</v>
      </c>
      <c r="F69" s="35"/>
      <c r="G69" s="27">
        <v>28015100579</v>
      </c>
      <c r="H69" s="35"/>
      <c r="I69" s="35"/>
      <c r="J69" s="35"/>
      <c r="K69" s="35"/>
      <c r="L69" s="35"/>
      <c r="M69" s="35"/>
      <c r="N69" s="27"/>
      <c r="O69" s="27">
        <v>6195381</v>
      </c>
      <c r="P69" s="35"/>
      <c r="Q69" s="27">
        <v>4435</v>
      </c>
      <c r="R69" s="35"/>
      <c r="S69" s="27">
        <v>30679581569</v>
      </c>
      <c r="T69" s="35"/>
      <c r="U69" s="27">
        <v>27313029472</v>
      </c>
      <c r="V69" s="3"/>
      <c r="W69" s="17">
        <v>1.0027140579405082E-2</v>
      </c>
    </row>
    <row r="70" spans="1:23" ht="18.75" x14ac:dyDescent="0.45">
      <c r="A70" s="22" t="s">
        <v>76</v>
      </c>
      <c r="B70" s="3"/>
      <c r="C70" s="27">
        <v>39</v>
      </c>
      <c r="D70" s="35"/>
      <c r="E70" s="27">
        <v>745534</v>
      </c>
      <c r="F70" s="35"/>
      <c r="G70" s="27">
        <v>868402</v>
      </c>
      <c r="H70" s="35"/>
      <c r="I70" s="35"/>
      <c r="J70" s="35"/>
      <c r="K70" s="35"/>
      <c r="L70" s="35"/>
      <c r="M70" s="35"/>
      <c r="N70" s="27"/>
      <c r="O70" s="27">
        <v>39</v>
      </c>
      <c r="P70" s="35"/>
      <c r="Q70" s="27">
        <v>22050</v>
      </c>
      <c r="R70" s="35"/>
      <c r="S70" s="27">
        <v>745534</v>
      </c>
      <c r="T70" s="35"/>
      <c r="U70" s="27">
        <v>854833</v>
      </c>
      <c r="V70" s="3"/>
      <c r="W70" s="17">
        <v>3.1382570255349021E-7</v>
      </c>
    </row>
    <row r="71" spans="1:23" ht="18.75" x14ac:dyDescent="0.45">
      <c r="A71" s="22" t="s">
        <v>77</v>
      </c>
      <c r="B71" s="3"/>
      <c r="C71" s="27">
        <v>5277328</v>
      </c>
      <c r="D71" s="35"/>
      <c r="E71" s="27">
        <v>27601929167</v>
      </c>
      <c r="F71" s="35"/>
      <c r="G71" s="27">
        <v>24797501176</v>
      </c>
      <c r="H71" s="35"/>
      <c r="I71" s="35"/>
      <c r="J71" s="35"/>
      <c r="K71" s="35"/>
      <c r="L71" s="35"/>
      <c r="M71" s="35"/>
      <c r="N71" s="27"/>
      <c r="O71" s="27">
        <v>5277328</v>
      </c>
      <c r="P71" s="35"/>
      <c r="Q71" s="27">
        <v>4203</v>
      </c>
      <c r="R71" s="35"/>
      <c r="S71" s="27">
        <v>27601929167</v>
      </c>
      <c r="T71" s="35"/>
      <c r="U71" s="27">
        <v>22048634957</v>
      </c>
      <c r="V71" s="3"/>
      <c r="W71" s="17">
        <v>8.094479688694714E-3</v>
      </c>
    </row>
    <row r="72" spans="1:23" ht="18.75" x14ac:dyDescent="0.45">
      <c r="A72" s="22" t="s">
        <v>78</v>
      </c>
      <c r="B72" s="3"/>
      <c r="C72" s="27">
        <v>447572</v>
      </c>
      <c r="D72" s="35"/>
      <c r="E72" s="27">
        <v>27845808469</v>
      </c>
      <c r="F72" s="35"/>
      <c r="G72" s="27">
        <v>22005196499</v>
      </c>
      <c r="H72" s="35"/>
      <c r="I72" s="35"/>
      <c r="J72" s="35"/>
      <c r="K72" s="35"/>
      <c r="L72" s="35"/>
      <c r="M72" s="35"/>
      <c r="N72" s="27"/>
      <c r="O72" s="27">
        <v>447572</v>
      </c>
      <c r="P72" s="35"/>
      <c r="Q72" s="27">
        <v>45480</v>
      </c>
      <c r="R72" s="35"/>
      <c r="S72" s="27">
        <v>27845808469</v>
      </c>
      <c r="T72" s="35"/>
      <c r="U72" s="27">
        <v>20234458891</v>
      </c>
      <c r="V72" s="3"/>
      <c r="W72" s="17">
        <v>7.4284606200951432E-3</v>
      </c>
    </row>
    <row r="73" spans="1:23" ht="18.75" x14ac:dyDescent="0.45">
      <c r="A73" s="22" t="s">
        <v>79</v>
      </c>
      <c r="B73" s="3"/>
      <c r="C73" s="27">
        <v>630116</v>
      </c>
      <c r="D73" s="35"/>
      <c r="E73" s="27">
        <v>18241492430</v>
      </c>
      <c r="F73" s="35"/>
      <c r="G73" s="27">
        <v>25148627413</v>
      </c>
      <c r="H73" s="35"/>
      <c r="I73" s="35"/>
      <c r="J73" s="35"/>
      <c r="K73" s="35"/>
      <c r="L73" s="35"/>
      <c r="M73" s="35"/>
      <c r="N73" s="27"/>
      <c r="O73" s="27">
        <v>630116</v>
      </c>
      <c r="P73" s="35"/>
      <c r="Q73" s="27">
        <v>37500</v>
      </c>
      <c r="R73" s="35"/>
      <c r="S73" s="27">
        <v>18241492430</v>
      </c>
      <c r="T73" s="35"/>
      <c r="U73" s="27">
        <v>23488755367</v>
      </c>
      <c r="V73" s="3"/>
      <c r="W73" s="17">
        <v>8.6231757023369927E-3</v>
      </c>
    </row>
    <row r="74" spans="1:23" ht="18.75" x14ac:dyDescent="0.45">
      <c r="A74" s="22" t="s">
        <v>80</v>
      </c>
      <c r="B74" s="3"/>
      <c r="C74" s="27">
        <v>1897609</v>
      </c>
      <c r="D74" s="35"/>
      <c r="E74" s="27">
        <v>34844767619</v>
      </c>
      <c r="F74" s="35"/>
      <c r="G74" s="27">
        <v>21013585043</v>
      </c>
      <c r="H74" s="35"/>
      <c r="I74" s="35"/>
      <c r="J74" s="35"/>
      <c r="K74" s="35"/>
      <c r="L74" s="35"/>
      <c r="M74" s="35"/>
      <c r="N74" s="27"/>
      <c r="O74" s="27">
        <v>1897609</v>
      </c>
      <c r="P74" s="35"/>
      <c r="Q74" s="27">
        <v>10610</v>
      </c>
      <c r="R74" s="35"/>
      <c r="S74" s="27">
        <v>34844767619</v>
      </c>
      <c r="T74" s="35"/>
      <c r="U74" s="27">
        <v>20013836383</v>
      </c>
      <c r="V74" s="3"/>
      <c r="W74" s="17">
        <v>7.3474658368190959E-3</v>
      </c>
    </row>
    <row r="75" spans="1:23" ht="18.75" x14ac:dyDescent="0.45">
      <c r="A75" s="22" t="s">
        <v>81</v>
      </c>
      <c r="B75" s="3"/>
      <c r="C75" s="27">
        <v>799609</v>
      </c>
      <c r="D75" s="35"/>
      <c r="E75" s="27">
        <v>26441435223</v>
      </c>
      <c r="F75" s="35"/>
      <c r="G75" s="27">
        <v>147969522932</v>
      </c>
      <c r="H75" s="35"/>
      <c r="I75" s="35"/>
      <c r="J75" s="35"/>
      <c r="K75" s="35"/>
      <c r="L75" s="35"/>
      <c r="M75" s="35"/>
      <c r="N75" s="27"/>
      <c r="O75" s="27">
        <v>799609</v>
      </c>
      <c r="P75" s="35"/>
      <c r="Q75" s="27">
        <v>173510</v>
      </c>
      <c r="R75" s="35"/>
      <c r="S75" s="27">
        <v>26441435223</v>
      </c>
      <c r="T75" s="35"/>
      <c r="U75" s="27">
        <v>137914653652</v>
      </c>
      <c r="V75" s="3"/>
      <c r="W75" s="17">
        <v>5.0631132718039866E-2</v>
      </c>
    </row>
    <row r="76" spans="1:23" ht="18.75" x14ac:dyDescent="0.45">
      <c r="A76" s="22" t="s">
        <v>82</v>
      </c>
      <c r="B76" s="3"/>
      <c r="C76" s="27">
        <v>524472</v>
      </c>
      <c r="D76" s="35"/>
      <c r="E76" s="27">
        <v>47772471538</v>
      </c>
      <c r="F76" s="35"/>
      <c r="G76" s="27">
        <v>101470621347</v>
      </c>
      <c r="H76" s="35"/>
      <c r="I76" s="35"/>
      <c r="J76" s="35"/>
      <c r="K76" s="35"/>
      <c r="L76" s="35"/>
      <c r="M76" s="35"/>
      <c r="N76" s="27"/>
      <c r="O76" s="27">
        <v>524472</v>
      </c>
      <c r="P76" s="35"/>
      <c r="Q76" s="27">
        <v>201750</v>
      </c>
      <c r="R76" s="35"/>
      <c r="S76" s="27">
        <v>47772471538</v>
      </c>
      <c r="T76" s="35"/>
      <c r="U76" s="27">
        <v>105182643255</v>
      </c>
      <c r="V76" s="3"/>
      <c r="W76" s="17">
        <v>3.861457959149156E-2</v>
      </c>
    </row>
    <row r="77" spans="1:23" ht="18.75" x14ac:dyDescent="0.45">
      <c r="A77" s="22" t="s">
        <v>83</v>
      </c>
      <c r="B77" s="3"/>
      <c r="C77" s="27">
        <v>914746</v>
      </c>
      <c r="D77" s="35"/>
      <c r="E77" s="27">
        <v>14703933487</v>
      </c>
      <c r="F77" s="35"/>
      <c r="G77" s="27">
        <v>12439268615</v>
      </c>
      <c r="H77" s="35"/>
      <c r="I77" s="35"/>
      <c r="J77" s="35"/>
      <c r="K77" s="35"/>
      <c r="L77" s="35"/>
      <c r="M77" s="35"/>
      <c r="N77" s="27"/>
      <c r="O77" s="27">
        <v>914746</v>
      </c>
      <c r="P77" s="35"/>
      <c r="Q77" s="27">
        <v>12800</v>
      </c>
      <c r="R77" s="35"/>
      <c r="S77" s="27">
        <v>14703933487</v>
      </c>
      <c r="T77" s="35"/>
      <c r="U77" s="27">
        <v>11639081745</v>
      </c>
      <c r="V77" s="3"/>
      <c r="W77" s="17">
        <v>4.2729316787046452E-3</v>
      </c>
    </row>
    <row r="78" spans="1:23" ht="18.75" x14ac:dyDescent="0.45">
      <c r="A78" s="22" t="s">
        <v>84</v>
      </c>
      <c r="B78" s="3"/>
      <c r="C78" s="27">
        <v>9469137</v>
      </c>
      <c r="D78" s="35"/>
      <c r="E78" s="27">
        <v>106854573971</v>
      </c>
      <c r="F78" s="35"/>
      <c r="G78" s="27">
        <v>44230726688</v>
      </c>
      <c r="H78" s="35"/>
      <c r="I78" s="35"/>
      <c r="J78" s="35"/>
      <c r="K78" s="35"/>
      <c r="L78" s="35"/>
      <c r="M78" s="35"/>
      <c r="N78" s="27"/>
      <c r="O78" s="27">
        <v>9469137</v>
      </c>
      <c r="P78" s="35"/>
      <c r="Q78" s="27">
        <v>4589</v>
      </c>
      <c r="R78" s="35"/>
      <c r="S78" s="27">
        <v>106854573971</v>
      </c>
      <c r="T78" s="35"/>
      <c r="U78" s="27">
        <v>43195319168</v>
      </c>
      <c r="V78" s="3"/>
      <c r="W78" s="17">
        <v>1.5857835840356937E-2</v>
      </c>
    </row>
    <row r="79" spans="1:23" ht="18.75" x14ac:dyDescent="0.45">
      <c r="A79" s="22" t="s">
        <v>85</v>
      </c>
      <c r="B79" s="3"/>
      <c r="C79" s="27">
        <v>1931522</v>
      </c>
      <c r="D79" s="35"/>
      <c r="E79" s="27">
        <v>51346133740</v>
      </c>
      <c r="F79" s="35"/>
      <c r="G79" s="27">
        <v>61227818943</v>
      </c>
      <c r="H79" s="35"/>
      <c r="I79" s="35"/>
      <c r="J79" s="35"/>
      <c r="K79" s="35"/>
      <c r="L79" s="35"/>
      <c r="M79" s="35"/>
      <c r="N79" s="27"/>
      <c r="O79" s="27">
        <v>1931522</v>
      </c>
      <c r="P79" s="35"/>
      <c r="Q79" s="27">
        <v>32150</v>
      </c>
      <c r="R79" s="35"/>
      <c r="S79" s="27">
        <v>51346133740</v>
      </c>
      <c r="T79" s="35"/>
      <c r="U79" s="27">
        <v>61728946628</v>
      </c>
      <c r="V79" s="3"/>
      <c r="W79" s="17">
        <v>2.2661888396235289E-2</v>
      </c>
    </row>
    <row r="80" spans="1:23" ht="37.5" x14ac:dyDescent="0.45">
      <c r="A80" s="22" t="s">
        <v>86</v>
      </c>
      <c r="B80" s="3"/>
      <c r="C80" s="27">
        <v>8502170</v>
      </c>
      <c r="D80" s="35"/>
      <c r="E80" s="27">
        <v>22635523238</v>
      </c>
      <c r="F80" s="35"/>
      <c r="G80" s="27">
        <v>13015436416</v>
      </c>
      <c r="H80" s="35"/>
      <c r="I80" s="35"/>
      <c r="J80" s="35"/>
      <c r="K80" s="35"/>
      <c r="L80" s="35"/>
      <c r="M80" s="35"/>
      <c r="N80" s="27"/>
      <c r="O80" s="27">
        <v>8502170</v>
      </c>
      <c r="P80" s="35"/>
      <c r="Q80" s="27">
        <v>1285</v>
      </c>
      <c r="R80" s="35"/>
      <c r="S80" s="27">
        <v>22635523238</v>
      </c>
      <c r="T80" s="35"/>
      <c r="U80" s="27">
        <v>10860282984</v>
      </c>
      <c r="V80" s="3"/>
      <c r="W80" s="17">
        <v>3.9870196136362482E-3</v>
      </c>
    </row>
    <row r="81" spans="1:23" ht="56.25" x14ac:dyDescent="0.45">
      <c r="A81" s="22" t="s">
        <v>87</v>
      </c>
      <c r="B81" s="3"/>
      <c r="C81" s="27">
        <v>0</v>
      </c>
      <c r="D81" s="35"/>
      <c r="E81" s="27">
        <v>571</v>
      </c>
      <c r="F81" s="35"/>
      <c r="G81" s="27">
        <v>571</v>
      </c>
      <c r="H81" s="35"/>
      <c r="I81" s="35"/>
      <c r="J81" s="35"/>
      <c r="K81" s="35"/>
      <c r="L81" s="35"/>
      <c r="M81" s="35"/>
      <c r="N81" s="27"/>
      <c r="O81" s="27">
        <v>0</v>
      </c>
      <c r="P81" s="35"/>
      <c r="Q81" s="27">
        <v>6020</v>
      </c>
      <c r="R81" s="35"/>
      <c r="S81" s="27">
        <v>571</v>
      </c>
      <c r="T81" s="35"/>
      <c r="U81" s="27">
        <v>571</v>
      </c>
      <c r="V81" s="3"/>
      <c r="W81" s="17">
        <v>2.096251269640303E-10</v>
      </c>
    </row>
    <row r="82" spans="1:23" ht="18.75" x14ac:dyDescent="0.45">
      <c r="A82" s="22" t="s">
        <v>88</v>
      </c>
      <c r="B82" s="3"/>
      <c r="C82" s="27">
        <v>4335717</v>
      </c>
      <c r="D82" s="35"/>
      <c r="E82" s="27">
        <v>22057204166</v>
      </c>
      <c r="F82" s="35"/>
      <c r="G82" s="27">
        <v>22282283732</v>
      </c>
      <c r="H82" s="35"/>
      <c r="I82" s="35"/>
      <c r="J82" s="35"/>
      <c r="K82" s="35"/>
      <c r="L82" s="35"/>
      <c r="M82" s="35"/>
      <c r="N82" s="27"/>
      <c r="O82" s="27">
        <v>4335717</v>
      </c>
      <c r="P82" s="35"/>
      <c r="Q82" s="27">
        <v>4910</v>
      </c>
      <c r="R82" s="35"/>
      <c r="S82" s="27">
        <v>22057204166</v>
      </c>
      <c r="T82" s="35"/>
      <c r="U82" s="27">
        <v>21161704666</v>
      </c>
      <c r="V82" s="3"/>
      <c r="W82" s="17">
        <v>7.7688704507628062E-3</v>
      </c>
    </row>
    <row r="83" spans="1:23" ht="18.75" x14ac:dyDescent="0.45">
      <c r="A83" s="18" t="s">
        <v>89</v>
      </c>
      <c r="B83" s="3"/>
      <c r="C83" s="28">
        <f>SUM(C11:$C$82)</f>
        <v>509263255</v>
      </c>
      <c r="D83" s="35"/>
      <c r="E83" s="28">
        <f>SUM(E11:$E$82)</f>
        <v>2405077430934</v>
      </c>
      <c r="F83" s="35"/>
      <c r="G83" s="28">
        <f>SUM(G11:$G$82)</f>
        <v>2831083185315</v>
      </c>
      <c r="H83" s="35"/>
      <c r="I83" s="28">
        <f>SUM(I11:$I$82)</f>
        <v>838982</v>
      </c>
      <c r="J83" s="28">
        <f>SUM(J11:$J$82)</f>
        <v>10110983791</v>
      </c>
      <c r="K83" s="35"/>
      <c r="L83" s="28">
        <f>SUM(L11:$L$82)</f>
        <v>0</v>
      </c>
      <c r="M83" s="28">
        <f>SUM(M11:$M$82)</f>
        <v>0</v>
      </c>
      <c r="N83" s="35"/>
      <c r="O83" s="28">
        <f>SUM(O11:$O$82)</f>
        <v>543353295</v>
      </c>
      <c r="P83" s="35"/>
      <c r="Q83" s="28">
        <f>SUM(Q11:$Q$82)</f>
        <v>1256716</v>
      </c>
      <c r="R83" s="35"/>
      <c r="S83" s="28">
        <f>SUM(S11:$S$82)</f>
        <v>2415878596725</v>
      </c>
      <c r="T83" s="35"/>
      <c r="U83" s="28">
        <f>SUM(U11:$U$82)</f>
        <v>2661148802519</v>
      </c>
      <c r="V83" s="3"/>
      <c r="W83" s="19">
        <f>SUM(W11:$W$82)</f>
        <v>0.97695911663436508</v>
      </c>
    </row>
    <row r="84" spans="1:23" ht="18.75" x14ac:dyDescent="0.45">
      <c r="C84" s="29"/>
      <c r="E84" s="29"/>
      <c r="G84" s="29"/>
      <c r="I84" s="29"/>
      <c r="J84" s="29"/>
      <c r="L84" s="29"/>
      <c r="M84" s="29"/>
      <c r="O84" s="29"/>
      <c r="Q84" s="29"/>
      <c r="S84" s="29"/>
      <c r="U84" s="29"/>
      <c r="W84" s="20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activeCell="U15" sqref="A1:XFD1048576"/>
    </sheetView>
  </sheetViews>
  <sheetFormatPr defaultRowHeight="18" x14ac:dyDescent="0.45"/>
  <cols>
    <col min="1" max="1" width="17" style="6" customWidth="1"/>
    <col min="2" max="2" width="1.42578125" style="6" customWidth="1"/>
    <col min="3" max="3" width="14.140625" style="6" customWidth="1"/>
    <col min="4" max="4" width="1.42578125" style="6" customWidth="1"/>
    <col min="5" max="5" width="14.140625" style="6" customWidth="1"/>
    <col min="6" max="6" width="1.42578125" style="6" customWidth="1"/>
    <col min="7" max="7" width="14.140625" style="6" customWidth="1"/>
    <col min="8" max="8" width="1.42578125" style="6" customWidth="1"/>
    <col min="9" max="9" width="14.140625" style="6" customWidth="1"/>
    <col min="10" max="10" width="1.42578125" style="6" customWidth="1"/>
    <col min="11" max="11" width="14.140625" style="6" customWidth="1"/>
    <col min="12" max="12" width="1.42578125" style="6" customWidth="1"/>
    <col min="13" max="13" width="14.140625" style="6" customWidth="1"/>
    <col min="14" max="14" width="1.42578125" style="6" customWidth="1"/>
    <col min="15" max="15" width="14.140625" style="6" customWidth="1"/>
    <col min="16" max="16" width="1.42578125" style="6" customWidth="1"/>
    <col min="17" max="17" width="14.140625" style="6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45">
      <c r="A5" s="7" t="s">
        <v>90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45">
      <c r="C7" s="8" t="s">
        <v>5</v>
      </c>
      <c r="D7" s="9"/>
      <c r="E7" s="9"/>
      <c r="F7" s="9"/>
      <c r="G7" s="9"/>
      <c r="H7" s="9"/>
      <c r="I7" s="9"/>
      <c r="K7" s="8" t="s">
        <v>7</v>
      </c>
      <c r="L7" s="9"/>
      <c r="M7" s="9"/>
      <c r="N7" s="9"/>
      <c r="O7" s="9"/>
      <c r="P7" s="9"/>
      <c r="Q7" s="9"/>
    </row>
    <row r="8" spans="1:17" ht="21" x14ac:dyDescent="0.45">
      <c r="A8" s="23" t="s">
        <v>91</v>
      </c>
      <c r="C8" s="23" t="s">
        <v>92</v>
      </c>
      <c r="E8" s="23" t="s">
        <v>93</v>
      </c>
      <c r="G8" s="23" t="s">
        <v>94</v>
      </c>
      <c r="I8" s="23" t="s">
        <v>95</v>
      </c>
      <c r="K8" s="23" t="s">
        <v>92</v>
      </c>
      <c r="M8" s="23" t="s">
        <v>93</v>
      </c>
      <c r="O8" s="23" t="s">
        <v>94</v>
      </c>
      <c r="Q8" s="23" t="s">
        <v>95</v>
      </c>
    </row>
    <row r="9" spans="1:17" ht="18.75" x14ac:dyDescent="0.45">
      <c r="A9" s="18" t="s">
        <v>89</v>
      </c>
      <c r="C9" s="18">
        <f>SUM($C$8)</f>
        <v>0</v>
      </c>
      <c r="E9" s="18">
        <f>SUM($E$8)</f>
        <v>0</v>
      </c>
      <c r="I9" s="18">
        <f>SUM($I$8)</f>
        <v>0</v>
      </c>
      <c r="K9" s="18">
        <f>SUM($K$8)</f>
        <v>0</v>
      </c>
      <c r="M9" s="18">
        <f>SUM($M$8)</f>
        <v>0</v>
      </c>
      <c r="Q9" s="18">
        <f>SUM($Q$8)</f>
        <v>0</v>
      </c>
    </row>
    <row r="10" spans="1:17" ht="18.75" x14ac:dyDescent="0.45">
      <c r="C10" s="20"/>
      <c r="E10" s="20"/>
      <c r="I10" s="20"/>
      <c r="K10" s="20"/>
      <c r="M10" s="20"/>
      <c r="Q10" s="20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workbookViewId="0">
      <selection activeCell="U18" sqref="U18"/>
    </sheetView>
  </sheetViews>
  <sheetFormatPr defaultRowHeight="18" x14ac:dyDescent="0.45"/>
  <cols>
    <col min="1" max="1" width="17" style="6" customWidth="1"/>
    <col min="2" max="2" width="1.42578125" style="6" customWidth="1"/>
    <col min="3" max="3" width="8.5703125" style="6" customWidth="1"/>
    <col min="4" max="4" width="1.42578125" style="6" customWidth="1"/>
    <col min="5" max="5" width="11.42578125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1.42578125" style="6" customWidth="1"/>
    <col min="10" max="10" width="1.42578125" style="6" customWidth="1"/>
    <col min="11" max="11" width="7.140625" style="6" customWidth="1"/>
    <col min="12" max="12" width="1.42578125" style="6" customWidth="1"/>
    <col min="13" max="13" width="7.140625" style="6" customWidth="1"/>
    <col min="14" max="14" width="1.42578125" style="6" customWidth="1"/>
    <col min="15" max="15" width="11.42578125" style="6" customWidth="1"/>
    <col min="16" max="16" width="1.42578125" style="6" customWidth="1"/>
    <col min="17" max="17" width="18.42578125" style="6" customWidth="1"/>
    <col min="18" max="18" width="1.42578125" style="6" customWidth="1"/>
    <col min="19" max="19" width="18.42578125" style="6" customWidth="1"/>
    <col min="20" max="20" width="1.42578125" style="6" customWidth="1"/>
    <col min="21" max="21" width="11.42578125" style="6" customWidth="1"/>
    <col min="22" max="22" width="18.42578125" style="6" customWidth="1"/>
    <col min="23" max="23" width="1.42578125" style="6" customWidth="1"/>
    <col min="24" max="24" width="11.42578125" style="6" customWidth="1"/>
    <col min="25" max="25" width="18.42578125" style="6" customWidth="1"/>
    <col min="26" max="26" width="1.42578125" style="6" customWidth="1"/>
    <col min="27" max="27" width="11.42578125" style="6" customWidth="1"/>
    <col min="28" max="28" width="1.42578125" style="6" customWidth="1"/>
    <col min="29" max="29" width="11.42578125" style="6" customWidth="1"/>
    <col min="30" max="30" width="1.42578125" style="6" customWidth="1"/>
    <col min="31" max="31" width="18.42578125" style="6" customWidth="1"/>
    <col min="32" max="32" width="1.42578125" style="6" customWidth="1"/>
    <col min="33" max="33" width="18.42578125" style="6" customWidth="1"/>
    <col min="34" max="34" width="1.42578125" style="6" customWidth="1"/>
    <col min="35" max="35" width="8.5703125" style="6" customWidth="1"/>
    <col min="36" max="16384" width="9.140625" style="6"/>
  </cols>
  <sheetData>
    <row r="1" spans="1:35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5" spans="1:35" ht="21" x14ac:dyDescent="0.45">
      <c r="A5" s="7" t="s">
        <v>96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7" spans="1:35" ht="21" x14ac:dyDescent="0.45">
      <c r="C7" s="8" t="s">
        <v>97</v>
      </c>
      <c r="D7" s="9"/>
      <c r="E7" s="9"/>
      <c r="F7" s="9"/>
      <c r="G7" s="9"/>
      <c r="H7" s="9"/>
      <c r="I7" s="9"/>
      <c r="J7" s="9"/>
      <c r="K7" s="9"/>
      <c r="L7" s="9"/>
      <c r="M7" s="9"/>
      <c r="O7" s="8" t="s">
        <v>5</v>
      </c>
      <c r="P7" s="9"/>
      <c r="Q7" s="9"/>
      <c r="R7" s="9"/>
      <c r="S7" s="9"/>
      <c r="U7" s="8" t="s">
        <v>6</v>
      </c>
      <c r="V7" s="9"/>
      <c r="W7" s="9"/>
      <c r="X7" s="9"/>
      <c r="Y7" s="9"/>
      <c r="AA7" s="8" t="s">
        <v>7</v>
      </c>
      <c r="AB7" s="9"/>
      <c r="AC7" s="9"/>
      <c r="AD7" s="9"/>
      <c r="AE7" s="9"/>
      <c r="AF7" s="9"/>
      <c r="AG7" s="9"/>
      <c r="AH7" s="9"/>
      <c r="AI7" s="9"/>
    </row>
    <row r="8" spans="1:35" ht="18.75" x14ac:dyDescent="0.45">
      <c r="A8" s="10" t="s">
        <v>98</v>
      </c>
      <c r="C8" s="11" t="s">
        <v>99</v>
      </c>
      <c r="E8" s="11" t="s">
        <v>100</v>
      </c>
      <c r="G8" s="11" t="s">
        <v>101</v>
      </c>
      <c r="I8" s="11" t="s">
        <v>102</v>
      </c>
      <c r="K8" s="11" t="s">
        <v>103</v>
      </c>
      <c r="M8" s="11" t="s">
        <v>95</v>
      </c>
      <c r="O8" s="10" t="s">
        <v>9</v>
      </c>
      <c r="Q8" s="10" t="s">
        <v>10</v>
      </c>
      <c r="S8" s="10" t="s">
        <v>11</v>
      </c>
      <c r="U8" s="10" t="s">
        <v>12</v>
      </c>
      <c r="V8" s="5"/>
      <c r="X8" s="10" t="s">
        <v>13</v>
      </c>
      <c r="Y8" s="5"/>
      <c r="AA8" s="10" t="s">
        <v>9</v>
      </c>
      <c r="AC8" s="11" t="s">
        <v>104</v>
      </c>
      <c r="AE8" s="10" t="s">
        <v>10</v>
      </c>
      <c r="AG8" s="10" t="s">
        <v>11</v>
      </c>
      <c r="AI8" s="11" t="s">
        <v>15</v>
      </c>
    </row>
    <row r="9" spans="1:35" ht="18.75" x14ac:dyDescent="0.45">
      <c r="A9" s="12"/>
      <c r="C9" s="12"/>
      <c r="E9" s="12"/>
      <c r="G9" s="12"/>
      <c r="I9" s="12"/>
      <c r="K9" s="12"/>
      <c r="M9" s="12"/>
      <c r="O9" s="12"/>
      <c r="Q9" s="12"/>
      <c r="S9" s="12"/>
      <c r="U9" s="13" t="s">
        <v>9</v>
      </c>
      <c r="V9" s="13" t="s">
        <v>10</v>
      </c>
      <c r="X9" s="13" t="s">
        <v>9</v>
      </c>
      <c r="Y9" s="13" t="s">
        <v>16</v>
      </c>
      <c r="AA9" s="12"/>
      <c r="AC9" s="12"/>
      <c r="AE9" s="12"/>
      <c r="AG9" s="12"/>
      <c r="AI9" s="12"/>
    </row>
    <row r="10" spans="1:35" ht="18.75" x14ac:dyDescent="0.45">
      <c r="A10" s="18" t="s">
        <v>89</v>
      </c>
      <c r="O10" s="18">
        <f>SUM($O$9)</f>
        <v>0</v>
      </c>
      <c r="Q10" s="18">
        <f>SUM($Q$9)</f>
        <v>0</v>
      </c>
      <c r="S10" s="18">
        <f>SUM($S$9)</f>
        <v>0</v>
      </c>
      <c r="U10" s="18">
        <f>SUM($U$9)</f>
        <v>0</v>
      </c>
      <c r="V10" s="18">
        <f>SUM($V$9)</f>
        <v>0</v>
      </c>
      <c r="X10" s="18">
        <f>SUM($X$9)</f>
        <v>0</v>
      </c>
      <c r="Y10" s="18">
        <f>SUM($Y$9)</f>
        <v>0</v>
      </c>
      <c r="AA10" s="18">
        <f>SUM($AA$9)</f>
        <v>0</v>
      </c>
      <c r="AC10" s="18">
        <f>SUM($AC$9)</f>
        <v>0</v>
      </c>
      <c r="AE10" s="18">
        <f>SUM($AE$9)</f>
        <v>0</v>
      </c>
      <c r="AG10" s="18">
        <f>SUM($AG$9)</f>
        <v>0</v>
      </c>
      <c r="AI10" s="19">
        <f>SUM($AI$9)</f>
        <v>0</v>
      </c>
    </row>
    <row r="11" spans="1:35" ht="18.75" x14ac:dyDescent="0.45">
      <c r="O11" s="20"/>
      <c r="Q11" s="20"/>
      <c r="S11" s="20"/>
      <c r="U11" s="20"/>
      <c r="V11" s="20"/>
      <c r="X11" s="20"/>
      <c r="Y11" s="20"/>
      <c r="AA11" s="20"/>
      <c r="AC11" s="20"/>
      <c r="AE11" s="20"/>
      <c r="AG11" s="20"/>
      <c r="AI11" s="20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G21" sqref="G21"/>
    </sheetView>
  </sheetViews>
  <sheetFormatPr defaultRowHeight="18" x14ac:dyDescent="0.45"/>
  <cols>
    <col min="1" max="1" width="28.42578125" style="6" customWidth="1"/>
    <col min="2" max="2" width="1.42578125" style="6" customWidth="1"/>
    <col min="3" max="3" width="11.42578125" style="6" customWidth="1"/>
    <col min="4" max="4" width="1.42578125" style="6" customWidth="1"/>
    <col min="5" max="5" width="11.42578125" style="6" customWidth="1"/>
    <col min="6" max="6" width="1.42578125" style="6" customWidth="1"/>
    <col min="7" max="7" width="14.140625" style="6" customWidth="1"/>
    <col min="8" max="8" width="1.42578125" style="6" customWidth="1"/>
    <col min="9" max="9" width="8.5703125" style="6" customWidth="1"/>
    <col min="10" max="10" width="1.42578125" style="6" customWidth="1"/>
    <col min="11" max="11" width="21.28515625" style="6" customWidth="1"/>
    <col min="12" max="12" width="1.42578125" style="6" customWidth="1"/>
    <col min="13" max="13" width="28.42578125" style="6" customWidth="1"/>
    <col min="14" max="16384" width="9.140625" style="6"/>
  </cols>
  <sheetData>
    <row r="1" spans="1:13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5" spans="1:13" ht="21" x14ac:dyDescent="0.45">
      <c r="A5" s="7" t="s">
        <v>105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21" x14ac:dyDescent="0.45">
      <c r="A6" s="7" t="s">
        <v>106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8" spans="1:13" ht="21" x14ac:dyDescent="0.45">
      <c r="C8" s="8" t="s">
        <v>7</v>
      </c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42" x14ac:dyDescent="0.45">
      <c r="A9" s="23" t="s">
        <v>107</v>
      </c>
      <c r="C9" s="23" t="s">
        <v>9</v>
      </c>
      <c r="E9" s="23" t="s">
        <v>108</v>
      </c>
      <c r="G9" s="23" t="s">
        <v>109</v>
      </c>
      <c r="I9" s="23" t="s">
        <v>110</v>
      </c>
      <c r="K9" s="24" t="s">
        <v>111</v>
      </c>
      <c r="M9" s="23" t="s">
        <v>112</v>
      </c>
    </row>
    <row r="10" spans="1:13" ht="18.75" x14ac:dyDescent="0.45">
      <c r="A10" s="18" t="s">
        <v>89</v>
      </c>
      <c r="K10" s="18">
        <f>SUM($K$9)</f>
        <v>0</v>
      </c>
    </row>
    <row r="11" spans="1:13" ht="18.75" x14ac:dyDescent="0.45">
      <c r="K11" s="20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4"/>
  <sheetViews>
    <sheetView rightToLeft="1" workbookViewId="0">
      <selection activeCell="E23" sqref="E23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23.28515625" style="6" bestFit="1" customWidth="1"/>
    <col min="4" max="4" width="1.42578125" style="6" customWidth="1"/>
    <col min="5" max="5" width="10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1.42578125" style="6" customWidth="1"/>
    <col min="10" max="10" width="1.42578125" style="6" customWidth="1"/>
    <col min="11" max="11" width="18.42578125" style="6" customWidth="1"/>
    <col min="12" max="12" width="1.42578125" style="6" customWidth="1"/>
    <col min="13" max="13" width="18.42578125" style="6" customWidth="1"/>
    <col min="14" max="14" width="1.42578125" style="6" customWidth="1"/>
    <col min="15" max="15" width="18.42578125" style="6" customWidth="1"/>
    <col min="16" max="16" width="1.42578125" style="6" customWidth="1"/>
    <col min="17" max="17" width="18.42578125" style="6" customWidth="1"/>
    <col min="18" max="18" width="1.42578125" style="6" customWidth="1"/>
    <col min="19" max="19" width="10.7109375" style="6" customWidth="1"/>
    <col min="20" max="16384" width="9.140625" style="6"/>
  </cols>
  <sheetData>
    <row r="1" spans="1:1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5" spans="1:19" ht="21" x14ac:dyDescent="0.45">
      <c r="A5" s="7" t="s">
        <v>113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7" spans="1:19" ht="21" x14ac:dyDescent="0.45">
      <c r="C7" s="8" t="s">
        <v>114</v>
      </c>
      <c r="D7" s="9"/>
      <c r="E7" s="9"/>
      <c r="F7" s="9"/>
      <c r="G7" s="9"/>
      <c r="H7" s="9"/>
      <c r="I7" s="9"/>
      <c r="K7" s="23" t="s">
        <v>5</v>
      </c>
      <c r="M7" s="8" t="s">
        <v>6</v>
      </c>
      <c r="N7" s="9"/>
      <c r="O7" s="9"/>
      <c r="Q7" s="8" t="s">
        <v>7</v>
      </c>
      <c r="R7" s="9"/>
      <c r="S7" s="9"/>
    </row>
    <row r="8" spans="1:19" ht="63" x14ac:dyDescent="0.45">
      <c r="A8" s="23" t="s">
        <v>115</v>
      </c>
      <c r="C8" s="23" t="s">
        <v>116</v>
      </c>
      <c r="E8" s="23" t="s">
        <v>117</v>
      </c>
      <c r="G8" s="24" t="s">
        <v>118</v>
      </c>
      <c r="I8" s="24" t="s">
        <v>119</v>
      </c>
      <c r="K8" s="23" t="s">
        <v>120</v>
      </c>
      <c r="M8" s="23" t="s">
        <v>121</v>
      </c>
      <c r="O8" s="23" t="s">
        <v>122</v>
      </c>
      <c r="Q8" s="23" t="s">
        <v>120</v>
      </c>
      <c r="S8" s="24" t="s">
        <v>15</v>
      </c>
    </row>
    <row r="9" spans="1:19" ht="37.5" x14ac:dyDescent="0.45">
      <c r="A9" s="14" t="s">
        <v>123</v>
      </c>
      <c r="C9" s="16" t="s">
        <v>124</v>
      </c>
      <c r="E9" s="22" t="s">
        <v>125</v>
      </c>
      <c r="G9" s="16" t="s">
        <v>126</v>
      </c>
      <c r="I9" s="16" t="s">
        <v>127</v>
      </c>
      <c r="K9" s="15">
        <v>64563214157</v>
      </c>
      <c r="M9" s="15">
        <v>45353212590</v>
      </c>
      <c r="O9" s="15">
        <v>76993685644</v>
      </c>
      <c r="Q9" s="15">
        <v>32922741103</v>
      </c>
      <c r="S9" s="17">
        <v>1.2086574052049517E-2</v>
      </c>
    </row>
    <row r="10" spans="1:19" ht="18.75" x14ac:dyDescent="0.45">
      <c r="A10" s="14" t="s">
        <v>128</v>
      </c>
      <c r="C10" s="16" t="s">
        <v>129</v>
      </c>
      <c r="E10" s="22" t="s">
        <v>130</v>
      </c>
      <c r="G10" s="16" t="s">
        <v>131</v>
      </c>
      <c r="I10" s="16" t="s">
        <v>127</v>
      </c>
      <c r="K10" s="15">
        <v>123781897</v>
      </c>
      <c r="M10" s="15">
        <v>523436</v>
      </c>
      <c r="O10" s="15">
        <v>504000</v>
      </c>
      <c r="Q10" s="15">
        <v>123801333</v>
      </c>
      <c r="S10" s="17">
        <v>4.5449860154888252E-5</v>
      </c>
    </row>
    <row r="11" spans="1:19" ht="18.75" x14ac:dyDescent="0.45">
      <c r="A11" s="14" t="s">
        <v>132</v>
      </c>
      <c r="C11" s="16" t="s">
        <v>133</v>
      </c>
      <c r="E11" s="22" t="s">
        <v>125</v>
      </c>
      <c r="G11" s="16" t="s">
        <v>134</v>
      </c>
      <c r="I11" s="16" t="s">
        <v>127</v>
      </c>
      <c r="K11" s="15">
        <v>1159338</v>
      </c>
      <c r="M11" s="15">
        <v>0</v>
      </c>
      <c r="O11" s="15">
        <v>504000</v>
      </c>
      <c r="Q11" s="15">
        <v>655338</v>
      </c>
      <c r="S11" s="17">
        <v>2.4058723547172275E-7</v>
      </c>
    </row>
    <row r="12" spans="1:19" ht="18.75" x14ac:dyDescent="0.45">
      <c r="A12" s="14" t="s">
        <v>132</v>
      </c>
      <c r="C12" s="16" t="s">
        <v>135</v>
      </c>
      <c r="E12" s="22" t="s">
        <v>125</v>
      </c>
      <c r="G12" s="16" t="s">
        <v>136</v>
      </c>
      <c r="I12" s="16" t="s">
        <v>127</v>
      </c>
      <c r="K12" s="15">
        <v>7094349</v>
      </c>
      <c r="M12" s="15">
        <v>0</v>
      </c>
      <c r="O12" s="15">
        <v>504000</v>
      </c>
      <c r="Q12" s="15">
        <v>6590349</v>
      </c>
      <c r="S12" s="17">
        <v>2.4194443885503857E-6</v>
      </c>
    </row>
    <row r="13" spans="1:19" ht="18.75" x14ac:dyDescent="0.45">
      <c r="A13" s="18" t="s">
        <v>89</v>
      </c>
      <c r="K13" s="18">
        <f>SUM(K9:$K$12)</f>
        <v>64695249741</v>
      </c>
      <c r="M13" s="18">
        <f>SUM(M9:$M$12)</f>
        <v>45353736026</v>
      </c>
      <c r="O13" s="18">
        <f>SUM(O9:$O$12)</f>
        <v>76995197644</v>
      </c>
      <c r="Q13" s="18">
        <f>SUM(Q9:$Q$12)</f>
        <v>33053788123</v>
      </c>
      <c r="S13" s="19">
        <f>SUM(S9:$S$12)</f>
        <v>1.2134683943828427E-2</v>
      </c>
    </row>
    <row r="14" spans="1:19" ht="18.75" x14ac:dyDescent="0.45">
      <c r="K14" s="20"/>
      <c r="M14" s="20"/>
      <c r="O14" s="20"/>
      <c r="Q14" s="20"/>
      <c r="S14" s="20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activeCell="O31" sqref="A1:XFD1048576"/>
    </sheetView>
  </sheetViews>
  <sheetFormatPr defaultRowHeight="18" x14ac:dyDescent="0.45"/>
  <cols>
    <col min="1" max="1" width="17" style="6" customWidth="1"/>
    <col min="2" max="2" width="1.42578125" style="6" customWidth="1"/>
    <col min="3" max="3" width="11.42578125" style="6" customWidth="1"/>
    <col min="4" max="4" width="1.42578125" style="6" customWidth="1"/>
    <col min="5" max="5" width="7.140625" style="6" customWidth="1"/>
    <col min="6" max="6" width="1.42578125" style="6" customWidth="1"/>
    <col min="7" max="7" width="7.140625" style="6" customWidth="1"/>
    <col min="8" max="8" width="1.42578125" style="6" customWidth="1"/>
    <col min="9" max="9" width="11.42578125" style="6" customWidth="1"/>
    <col min="10" max="10" width="1.42578125" style="6" customWidth="1"/>
    <col min="11" max="11" width="11.42578125" style="6" customWidth="1"/>
    <col min="12" max="12" width="1.42578125" style="6" customWidth="1"/>
    <col min="13" max="13" width="17" style="6" customWidth="1"/>
    <col min="14" max="14" width="1.42578125" style="6" customWidth="1"/>
    <col min="15" max="15" width="17" style="6" customWidth="1"/>
    <col min="16" max="16" width="1.42578125" style="6" customWidth="1"/>
    <col min="17" max="17" width="11.42578125" style="6" customWidth="1"/>
    <col min="18" max="18" width="14.140625" style="6" customWidth="1"/>
    <col min="19" max="19" width="1.42578125" style="6" customWidth="1"/>
    <col min="20" max="20" width="11.42578125" style="6" customWidth="1"/>
    <col min="21" max="21" width="14.140625" style="6" customWidth="1"/>
    <col min="22" max="22" width="1.42578125" style="6" customWidth="1"/>
    <col min="23" max="23" width="11.42578125" style="6" customWidth="1"/>
    <col min="24" max="24" width="1.42578125" style="6" customWidth="1"/>
    <col min="25" max="25" width="17" style="6" customWidth="1"/>
    <col min="26" max="26" width="1.42578125" style="6" customWidth="1"/>
    <col min="27" max="27" width="17" style="6" customWidth="1"/>
    <col min="28" max="28" width="1.42578125" style="6" customWidth="1"/>
    <col min="29" max="29" width="8.5703125" style="6" customWidth="1"/>
    <col min="30" max="16384" width="9.140625" style="6"/>
  </cols>
  <sheetData>
    <row r="1" spans="1:2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5" spans="1:29" ht="21" x14ac:dyDescent="0.45">
      <c r="A5" s="7" t="s">
        <v>137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7" spans="1:29" ht="21" x14ac:dyDescent="0.45">
      <c r="K7" s="23" t="s">
        <v>5</v>
      </c>
      <c r="M7" s="8" t="s">
        <v>6</v>
      </c>
      <c r="N7" s="9"/>
      <c r="O7" s="9"/>
      <c r="P7" s="9"/>
      <c r="Q7" s="9"/>
      <c r="R7" s="9"/>
      <c r="S7" s="9"/>
      <c r="T7" s="9"/>
      <c r="U7" s="9"/>
      <c r="W7" s="8" t="s">
        <v>7</v>
      </c>
      <c r="X7" s="9"/>
      <c r="Y7" s="9"/>
      <c r="Z7" s="9"/>
      <c r="AA7" s="9"/>
      <c r="AB7" s="9"/>
      <c r="AC7" s="9"/>
    </row>
    <row r="8" spans="1:29" ht="18.75" x14ac:dyDescent="0.45">
      <c r="A8" s="10" t="s">
        <v>138</v>
      </c>
      <c r="C8" s="11" t="s">
        <v>102</v>
      </c>
      <c r="E8" s="11" t="s">
        <v>119</v>
      </c>
      <c r="G8" s="11" t="s">
        <v>139</v>
      </c>
      <c r="I8" s="11" t="s">
        <v>100</v>
      </c>
      <c r="K8" s="10" t="s">
        <v>9</v>
      </c>
      <c r="M8" s="10" t="s">
        <v>10</v>
      </c>
      <c r="O8" s="10" t="s">
        <v>11</v>
      </c>
      <c r="Q8" s="10" t="s">
        <v>12</v>
      </c>
      <c r="R8" s="5"/>
      <c r="T8" s="10" t="s">
        <v>13</v>
      </c>
      <c r="U8" s="5"/>
      <c r="W8" s="10" t="s">
        <v>9</v>
      </c>
      <c r="Y8" s="10" t="s">
        <v>10</v>
      </c>
      <c r="AA8" s="10" t="s">
        <v>11</v>
      </c>
      <c r="AC8" s="11" t="s">
        <v>15</v>
      </c>
    </row>
    <row r="9" spans="1:29" ht="18.75" x14ac:dyDescent="0.45">
      <c r="A9" s="12"/>
      <c r="C9" s="12"/>
      <c r="E9" s="12"/>
      <c r="G9" s="12"/>
      <c r="I9" s="12"/>
      <c r="K9" s="12"/>
      <c r="M9" s="12"/>
      <c r="O9" s="12"/>
      <c r="Q9" s="13" t="s">
        <v>9</v>
      </c>
      <c r="R9" s="13" t="s">
        <v>10</v>
      </c>
      <c r="T9" s="13" t="s">
        <v>9</v>
      </c>
      <c r="U9" s="13" t="s">
        <v>16</v>
      </c>
      <c r="W9" s="12"/>
      <c r="Y9" s="12"/>
      <c r="AA9" s="12"/>
      <c r="AC9" s="12"/>
    </row>
    <row r="10" spans="1:29" ht="18.75" x14ac:dyDescent="0.45">
      <c r="A10" s="18" t="s">
        <v>89</v>
      </c>
      <c r="K10" s="18">
        <f>SUM($K$9)</f>
        <v>0</v>
      </c>
      <c r="M10" s="18">
        <f>SUM($M$9)</f>
        <v>0</v>
      </c>
      <c r="O10" s="18">
        <f>SUM($O$9)</f>
        <v>0</v>
      </c>
      <c r="Q10" s="18">
        <f>SUM($Q$9)</f>
        <v>0</v>
      </c>
      <c r="R10" s="18">
        <f>SUM($R$9)</f>
        <v>0</v>
      </c>
      <c r="T10" s="18">
        <f>SUM($T$9)</f>
        <v>0</v>
      </c>
      <c r="U10" s="18">
        <f>SUM($U$9)</f>
        <v>0</v>
      </c>
      <c r="W10" s="18">
        <f>SUM($W$9)</f>
        <v>0</v>
      </c>
      <c r="Y10" s="18">
        <f>SUM($Y$9)</f>
        <v>0</v>
      </c>
      <c r="AA10" s="18">
        <f>SUM($AA$9)</f>
        <v>0</v>
      </c>
      <c r="AC10" s="19">
        <f>SUM($AC$9)</f>
        <v>0</v>
      </c>
    </row>
    <row r="11" spans="1:29" ht="18.75" x14ac:dyDescent="0.45">
      <c r="K11" s="20"/>
      <c r="M11" s="20"/>
      <c r="O11" s="20"/>
      <c r="Q11" s="20"/>
      <c r="R11" s="20"/>
      <c r="T11" s="20"/>
      <c r="U11" s="20"/>
      <c r="W11" s="20"/>
      <c r="Y11" s="20"/>
      <c r="AA11" s="20"/>
      <c r="AC11" s="20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E16" sqref="E16"/>
    </sheetView>
  </sheetViews>
  <sheetFormatPr defaultRowHeight="18" x14ac:dyDescent="0.45"/>
  <cols>
    <col min="1" max="1" width="49.7109375" style="6" customWidth="1"/>
    <col min="2" max="2" width="1.42578125" style="6" customWidth="1"/>
    <col min="3" max="3" width="11.42578125" style="6" customWidth="1"/>
    <col min="4" max="4" width="1.42578125" style="6" customWidth="1"/>
    <col min="5" max="5" width="21.28515625" style="30" customWidth="1"/>
    <col min="6" max="6" width="1.42578125" style="6" customWidth="1"/>
    <col min="7" max="7" width="11.42578125" style="6" customWidth="1"/>
    <col min="8" max="8" width="1.42578125" style="6" customWidth="1"/>
    <col min="9" max="9" width="11.42578125" style="6" customWidth="1"/>
    <col min="10" max="16384" width="9.140625" style="6"/>
  </cols>
  <sheetData>
    <row r="1" spans="1: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9" ht="20.100000000000001" customHeight="1" x14ac:dyDescent="0.45">
      <c r="A2" s="4" t="s">
        <v>140</v>
      </c>
      <c r="B2" s="5"/>
      <c r="C2" s="5"/>
      <c r="D2" s="5"/>
      <c r="E2" s="5"/>
      <c r="F2" s="5"/>
      <c r="G2" s="5"/>
      <c r="H2" s="5"/>
      <c r="I2" s="5"/>
    </row>
    <row r="3" spans="1: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</row>
    <row r="5" spans="1:9" ht="21" x14ac:dyDescent="0.45">
      <c r="A5" s="7" t="s">
        <v>141</v>
      </c>
      <c r="B5" s="5"/>
      <c r="C5" s="5"/>
      <c r="D5" s="5"/>
      <c r="E5" s="5"/>
      <c r="F5" s="5"/>
      <c r="G5" s="5"/>
      <c r="H5" s="5"/>
      <c r="I5" s="5"/>
    </row>
    <row r="7" spans="1:9" ht="42" x14ac:dyDescent="0.45">
      <c r="A7" s="23" t="s">
        <v>142</v>
      </c>
      <c r="C7" s="23" t="s">
        <v>143</v>
      </c>
      <c r="E7" s="26" t="s">
        <v>120</v>
      </c>
      <c r="G7" s="24" t="s">
        <v>144</v>
      </c>
      <c r="I7" s="24" t="s">
        <v>145</v>
      </c>
    </row>
    <row r="8" spans="1:9" ht="21" x14ac:dyDescent="0.45">
      <c r="A8" s="25" t="s">
        <v>146</v>
      </c>
      <c r="C8" s="16" t="s">
        <v>147</v>
      </c>
      <c r="E8" s="27">
        <v>-326148212446</v>
      </c>
      <c r="G8" s="17">
        <f>E8/-326112477358</f>
        <v>1.0001095790271182</v>
      </c>
      <c r="I8" s="17">
        <f>E8/2723910097371</f>
        <v>-0.11973530725583936</v>
      </c>
    </row>
    <row r="9" spans="1:9" ht="21" x14ac:dyDescent="0.45">
      <c r="A9" s="25" t="s">
        <v>148</v>
      </c>
      <c r="C9" s="16" t="s">
        <v>149</v>
      </c>
      <c r="E9" s="27">
        <v>0</v>
      </c>
      <c r="G9" s="17">
        <f>E9/-326112477358</f>
        <v>0</v>
      </c>
      <c r="I9" s="17">
        <f>E9/2723910097371</f>
        <v>0</v>
      </c>
    </row>
    <row r="10" spans="1:9" ht="21" x14ac:dyDescent="0.45">
      <c r="A10" s="25" t="s">
        <v>150</v>
      </c>
      <c r="C10" s="16" t="s">
        <v>151</v>
      </c>
      <c r="E10" s="27">
        <v>3602218</v>
      </c>
      <c r="G10" s="17">
        <f>E10/-326112477358</f>
        <v>-1.1045937368552612E-5</v>
      </c>
      <c r="I10" s="17">
        <f>E10/2723910097371</f>
        <v>1.3224437926481878E-6</v>
      </c>
    </row>
    <row r="11" spans="1:9" ht="21" x14ac:dyDescent="0.45">
      <c r="A11" s="25" t="s">
        <v>152</v>
      </c>
      <c r="C11" s="16" t="s">
        <v>153</v>
      </c>
      <c r="E11" s="27">
        <v>32132870</v>
      </c>
      <c r="G11" s="17">
        <f>E11/-326112477358</f>
        <v>-9.8533089749660679E-5</v>
      </c>
      <c r="I11" s="17">
        <f>E11/2723910097371</f>
        <v>1.1796597116407496E-5</v>
      </c>
    </row>
    <row r="12" spans="1:9" ht="21" x14ac:dyDescent="0.45">
      <c r="A12" s="23" t="s">
        <v>89</v>
      </c>
      <c r="E12" s="28">
        <f>SUM(E8:$E$11)</f>
        <v>-326112477358</v>
      </c>
      <c r="G12" s="19">
        <f>SUM(G8:$G$11)</f>
        <v>1</v>
      </c>
      <c r="I12" s="19">
        <f>SUM(I8:$I$11)</f>
        <v>-0.1197221882149303</v>
      </c>
    </row>
    <row r="13" spans="1:9" ht="18.75" x14ac:dyDescent="0.45">
      <c r="E13" s="29"/>
      <c r="G13" s="20"/>
      <c r="I13" s="20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67"/>
  <sheetViews>
    <sheetView rightToLeft="1" topLeftCell="A58" workbookViewId="0">
      <selection activeCell="O75" sqref="O75"/>
    </sheetView>
  </sheetViews>
  <sheetFormatPr defaultRowHeight="18" x14ac:dyDescent="0.45"/>
  <cols>
    <col min="1" max="1" width="17" style="6" customWidth="1"/>
    <col min="2" max="2" width="1.42578125" style="6" customWidth="1"/>
    <col min="3" max="3" width="11.42578125" style="6" customWidth="1"/>
    <col min="4" max="4" width="1.42578125" style="6" customWidth="1"/>
    <col min="5" max="5" width="12.85546875" style="30" customWidth="1"/>
    <col min="6" max="6" width="1.42578125" style="30" customWidth="1"/>
    <col min="7" max="7" width="11.42578125" style="30" customWidth="1"/>
    <col min="8" max="8" width="1.42578125" style="30" customWidth="1"/>
    <col min="9" max="9" width="18.42578125" style="30" customWidth="1"/>
    <col min="10" max="10" width="1.42578125" style="30" customWidth="1"/>
    <col min="11" max="11" width="14.140625" style="30" customWidth="1"/>
    <col min="12" max="12" width="1.42578125" style="30" customWidth="1"/>
    <col min="13" max="13" width="18.42578125" style="30" customWidth="1"/>
    <col min="14" max="14" width="1.42578125" style="30" customWidth="1"/>
    <col min="15" max="15" width="18.42578125" style="30" customWidth="1"/>
    <col min="16" max="16" width="1.42578125" style="30" customWidth="1"/>
    <col min="17" max="17" width="15.140625" style="30" bestFit="1" customWidth="1"/>
    <col min="18" max="18" width="1.42578125" style="30" customWidth="1"/>
    <col min="19" max="19" width="18.42578125" style="30" customWidth="1"/>
    <col min="20" max="16384" width="9.140625" style="6"/>
  </cols>
  <sheetData>
    <row r="1" spans="1:1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0.100000000000001" customHeight="1" x14ac:dyDescent="0.45">
      <c r="A2" s="4" t="s">
        <v>140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5" spans="1:19" ht="21" x14ac:dyDescent="0.45">
      <c r="A5" s="7" t="s">
        <v>154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7" spans="1:19" ht="21" x14ac:dyDescent="0.45">
      <c r="C7" s="8" t="s">
        <v>155</v>
      </c>
      <c r="D7" s="9"/>
      <c r="E7" s="9"/>
      <c r="F7" s="9"/>
      <c r="G7" s="9"/>
      <c r="I7" s="31" t="s">
        <v>156</v>
      </c>
      <c r="J7" s="32"/>
      <c r="K7" s="32"/>
      <c r="L7" s="32"/>
      <c r="M7" s="32"/>
      <c r="O7" s="31" t="s">
        <v>7</v>
      </c>
      <c r="P7" s="32"/>
      <c r="Q7" s="32"/>
      <c r="R7" s="32"/>
      <c r="S7" s="32"/>
    </row>
    <row r="8" spans="1:19" ht="63" x14ac:dyDescent="0.45">
      <c r="A8" s="23" t="s">
        <v>91</v>
      </c>
      <c r="C8" s="24" t="s">
        <v>157</v>
      </c>
      <c r="E8" s="33" t="s">
        <v>158</v>
      </c>
      <c r="G8" s="33" t="s">
        <v>159</v>
      </c>
      <c r="I8" s="33" t="s">
        <v>160</v>
      </c>
      <c r="K8" s="33" t="s">
        <v>161</v>
      </c>
      <c r="M8" s="33" t="s">
        <v>162</v>
      </c>
      <c r="O8" s="33" t="s">
        <v>160</v>
      </c>
      <c r="Q8" s="33" t="s">
        <v>161</v>
      </c>
      <c r="S8" s="33" t="s">
        <v>162</v>
      </c>
    </row>
    <row r="9" spans="1:19" ht="37.5" x14ac:dyDescent="0.45">
      <c r="A9" s="22" t="s">
        <v>18</v>
      </c>
      <c r="C9" s="16" t="s">
        <v>163</v>
      </c>
      <c r="E9" s="27">
        <v>3450913</v>
      </c>
      <c r="G9" s="27">
        <v>1060</v>
      </c>
      <c r="N9" s="27"/>
      <c r="O9" s="27">
        <v>3657967780</v>
      </c>
      <c r="Q9" s="27">
        <v>0</v>
      </c>
      <c r="S9" s="27">
        <v>3657967780</v>
      </c>
    </row>
    <row r="10" spans="1:19" ht="18.75" x14ac:dyDescent="0.45">
      <c r="A10" s="22" t="s">
        <v>20</v>
      </c>
      <c r="C10" s="16" t="s">
        <v>164</v>
      </c>
      <c r="E10" s="27">
        <v>9300000</v>
      </c>
      <c r="G10" s="27">
        <v>82</v>
      </c>
      <c r="N10" s="27"/>
      <c r="O10" s="27">
        <v>762600000</v>
      </c>
      <c r="Q10" s="27">
        <v>0</v>
      </c>
      <c r="S10" s="27">
        <v>762600000</v>
      </c>
    </row>
    <row r="11" spans="1:19" ht="18.75" x14ac:dyDescent="0.45">
      <c r="A11" s="22" t="s">
        <v>21</v>
      </c>
      <c r="C11" s="16" t="s">
        <v>165</v>
      </c>
      <c r="E11" s="27">
        <v>1298861</v>
      </c>
      <c r="G11" s="27">
        <v>2000</v>
      </c>
      <c r="N11" s="27"/>
      <c r="O11" s="27">
        <v>2597722000</v>
      </c>
      <c r="Q11" s="27">
        <v>-144504587</v>
      </c>
      <c r="S11" s="27">
        <v>2453217413</v>
      </c>
    </row>
    <row r="12" spans="1:19" ht="37.5" x14ac:dyDescent="0.45">
      <c r="A12" s="22" t="s">
        <v>22</v>
      </c>
      <c r="C12" s="16" t="s">
        <v>166</v>
      </c>
      <c r="E12" s="27">
        <v>1062934</v>
      </c>
      <c r="G12" s="27">
        <v>200</v>
      </c>
      <c r="N12" s="27"/>
      <c r="O12" s="27">
        <v>212586800</v>
      </c>
      <c r="Q12" s="27">
        <v>0</v>
      </c>
      <c r="S12" s="27">
        <v>212586800</v>
      </c>
    </row>
    <row r="13" spans="1:19" ht="18.75" x14ac:dyDescent="0.45">
      <c r="A13" s="22" t="s">
        <v>23</v>
      </c>
      <c r="C13" s="16" t="s">
        <v>167</v>
      </c>
      <c r="E13" s="27">
        <v>4063799</v>
      </c>
      <c r="G13" s="27">
        <v>50</v>
      </c>
      <c r="N13" s="27"/>
      <c r="O13" s="27">
        <v>203189950</v>
      </c>
      <c r="Q13" s="27">
        <v>0</v>
      </c>
      <c r="S13" s="27">
        <v>203189950</v>
      </c>
    </row>
    <row r="14" spans="1:19" ht="18.75" x14ac:dyDescent="0.45">
      <c r="A14" s="22" t="s">
        <v>25</v>
      </c>
      <c r="C14" s="16" t="s">
        <v>168</v>
      </c>
      <c r="E14" s="27">
        <v>6590486</v>
      </c>
      <c r="G14" s="27">
        <v>110</v>
      </c>
      <c r="N14" s="27"/>
      <c r="O14" s="27">
        <v>724953460</v>
      </c>
      <c r="Q14" s="27">
        <v>-65494238</v>
      </c>
      <c r="S14" s="27">
        <v>659459222</v>
      </c>
    </row>
    <row r="15" spans="1:19" ht="18.75" x14ac:dyDescent="0.45">
      <c r="A15" s="22" t="s">
        <v>26</v>
      </c>
      <c r="C15" s="16" t="s">
        <v>169</v>
      </c>
      <c r="E15" s="27">
        <v>15500000</v>
      </c>
      <c r="G15" s="27">
        <v>19</v>
      </c>
      <c r="N15" s="27"/>
      <c r="O15" s="27">
        <v>294500000</v>
      </c>
      <c r="Q15" s="27">
        <v>0</v>
      </c>
      <c r="S15" s="27">
        <v>294500000</v>
      </c>
    </row>
    <row r="16" spans="1:19" ht="18.75" x14ac:dyDescent="0.45">
      <c r="A16" s="22" t="s">
        <v>27</v>
      </c>
      <c r="C16" s="16" t="s">
        <v>168</v>
      </c>
      <c r="E16" s="27">
        <v>33396214</v>
      </c>
      <c r="G16" s="27">
        <v>300</v>
      </c>
      <c r="N16" s="27"/>
      <c r="O16" s="27">
        <v>10018864200</v>
      </c>
      <c r="Q16" s="27">
        <v>0</v>
      </c>
      <c r="S16" s="27">
        <v>10018864200</v>
      </c>
    </row>
    <row r="17" spans="1:19" ht="18.75" x14ac:dyDescent="0.45">
      <c r="A17" s="22" t="s">
        <v>28</v>
      </c>
      <c r="C17" s="16" t="s">
        <v>170</v>
      </c>
      <c r="E17" s="27">
        <v>34689360</v>
      </c>
      <c r="G17" s="27">
        <v>82</v>
      </c>
      <c r="N17" s="27"/>
      <c r="O17" s="27">
        <v>2844527520</v>
      </c>
      <c r="Q17" s="27">
        <v>0</v>
      </c>
      <c r="S17" s="27">
        <v>2844527520</v>
      </c>
    </row>
    <row r="18" spans="1:19" ht="18.75" x14ac:dyDescent="0.45">
      <c r="A18" s="22" t="s">
        <v>29</v>
      </c>
      <c r="C18" s="16" t="s">
        <v>171</v>
      </c>
      <c r="E18" s="27">
        <v>4396570</v>
      </c>
      <c r="G18" s="27">
        <v>480</v>
      </c>
      <c r="N18" s="27"/>
      <c r="O18" s="27">
        <v>2110353600</v>
      </c>
      <c r="Q18" s="27">
        <v>0</v>
      </c>
      <c r="S18" s="27">
        <v>2110353600</v>
      </c>
    </row>
    <row r="19" spans="1:19" ht="18.75" x14ac:dyDescent="0.45">
      <c r="A19" s="22" t="s">
        <v>31</v>
      </c>
      <c r="C19" s="16" t="s">
        <v>171</v>
      </c>
      <c r="E19" s="27">
        <v>5896000</v>
      </c>
      <c r="G19" s="27">
        <v>388</v>
      </c>
      <c r="N19" s="27"/>
      <c r="O19" s="27">
        <v>2287648000</v>
      </c>
      <c r="Q19" s="27">
        <v>0</v>
      </c>
      <c r="S19" s="27">
        <v>2287648000</v>
      </c>
    </row>
    <row r="20" spans="1:19" ht="37.5" x14ac:dyDescent="0.45">
      <c r="A20" s="22" t="s">
        <v>34</v>
      </c>
      <c r="C20" s="16" t="s">
        <v>172</v>
      </c>
      <c r="E20" s="27">
        <v>20400000</v>
      </c>
      <c r="G20" s="27">
        <v>1</v>
      </c>
      <c r="N20" s="27"/>
      <c r="O20" s="27">
        <v>20400000</v>
      </c>
      <c r="Q20" s="27">
        <v>0</v>
      </c>
      <c r="S20" s="27">
        <v>20400000</v>
      </c>
    </row>
    <row r="21" spans="1:19" ht="18.75" x14ac:dyDescent="0.45">
      <c r="A21" s="22" t="s">
        <v>35</v>
      </c>
      <c r="C21" s="16" t="s">
        <v>173</v>
      </c>
      <c r="E21" s="27">
        <v>918293</v>
      </c>
      <c r="G21" s="27">
        <v>2950</v>
      </c>
      <c r="N21" s="27"/>
      <c r="O21" s="27">
        <v>2708964350</v>
      </c>
      <c r="Q21" s="27">
        <v>-147378890</v>
      </c>
      <c r="S21" s="27">
        <v>2561585460</v>
      </c>
    </row>
    <row r="22" spans="1:19" ht="18.75" x14ac:dyDescent="0.45">
      <c r="A22" s="22" t="s">
        <v>36</v>
      </c>
      <c r="C22" s="16" t="s">
        <v>174</v>
      </c>
      <c r="E22" s="27">
        <v>906145</v>
      </c>
      <c r="G22" s="27">
        <v>2920</v>
      </c>
      <c r="N22" s="27"/>
      <c r="O22" s="27">
        <v>2645943400</v>
      </c>
      <c r="Q22" s="27">
        <v>-117751408</v>
      </c>
      <c r="S22" s="27">
        <v>2528191992</v>
      </c>
    </row>
    <row r="23" spans="1:19" ht="18.75" x14ac:dyDescent="0.45">
      <c r="A23" s="22" t="s">
        <v>37</v>
      </c>
      <c r="C23" s="16" t="s">
        <v>175</v>
      </c>
      <c r="E23" s="27">
        <v>1408297</v>
      </c>
      <c r="G23" s="27">
        <v>3500</v>
      </c>
      <c r="N23" s="27"/>
      <c r="O23" s="27">
        <v>4929039500</v>
      </c>
      <c r="Q23" s="27">
        <v>-295171071</v>
      </c>
      <c r="S23" s="27">
        <v>4633868429</v>
      </c>
    </row>
    <row r="24" spans="1:19" ht="18.75" x14ac:dyDescent="0.45">
      <c r="A24" s="22" t="s">
        <v>38</v>
      </c>
      <c r="C24" s="16" t="s">
        <v>176</v>
      </c>
      <c r="E24" s="27">
        <v>107416</v>
      </c>
      <c r="G24" s="27">
        <v>143</v>
      </c>
      <c r="N24" s="27"/>
      <c r="O24" s="27">
        <v>15360488</v>
      </c>
      <c r="Q24" s="27">
        <v>-1499973</v>
      </c>
      <c r="S24" s="27">
        <v>13860515</v>
      </c>
    </row>
    <row r="25" spans="1:19" ht="18.75" x14ac:dyDescent="0.45">
      <c r="A25" s="22" t="s">
        <v>39</v>
      </c>
      <c r="C25" s="16" t="s">
        <v>177</v>
      </c>
      <c r="E25" s="27">
        <v>18019860</v>
      </c>
      <c r="G25" s="27">
        <v>103</v>
      </c>
      <c r="N25" s="27"/>
      <c r="O25" s="27">
        <v>1856045580</v>
      </c>
      <c r="Q25" s="27">
        <v>0</v>
      </c>
      <c r="S25" s="27">
        <v>1856045580</v>
      </c>
    </row>
    <row r="26" spans="1:19" ht="37.5" x14ac:dyDescent="0.45">
      <c r="A26" s="22" t="s">
        <v>40</v>
      </c>
      <c r="C26" s="16" t="s">
        <v>178</v>
      </c>
      <c r="E26" s="27">
        <v>3140000</v>
      </c>
      <c r="G26" s="27">
        <v>500</v>
      </c>
      <c r="N26" s="27"/>
      <c r="O26" s="27">
        <v>1570000000</v>
      </c>
      <c r="Q26" s="27">
        <v>0</v>
      </c>
      <c r="S26" s="27">
        <v>1570000000</v>
      </c>
    </row>
    <row r="27" spans="1:19" ht="18.75" x14ac:dyDescent="0.45">
      <c r="A27" s="22" t="s">
        <v>42</v>
      </c>
      <c r="C27" s="16" t="s">
        <v>179</v>
      </c>
      <c r="E27" s="27">
        <v>2370263</v>
      </c>
      <c r="G27" s="27">
        <v>590</v>
      </c>
      <c r="N27" s="27"/>
      <c r="O27" s="27">
        <v>1398455170</v>
      </c>
      <c r="Q27" s="27">
        <v>-76937663</v>
      </c>
      <c r="S27" s="27">
        <v>1321517507</v>
      </c>
    </row>
    <row r="28" spans="1:19" ht="18.75" x14ac:dyDescent="0.45">
      <c r="A28" s="22" t="s">
        <v>43</v>
      </c>
      <c r="C28" s="16" t="s">
        <v>180</v>
      </c>
      <c r="E28" s="27">
        <v>11130842</v>
      </c>
      <c r="G28" s="27">
        <v>350</v>
      </c>
      <c r="I28" s="27">
        <v>3895794700</v>
      </c>
      <c r="K28" s="27">
        <v>-536160759</v>
      </c>
      <c r="M28" s="27">
        <v>3359633941</v>
      </c>
      <c r="O28" s="27">
        <v>3895794700</v>
      </c>
      <c r="Q28" s="27">
        <v>-536160759</v>
      </c>
      <c r="S28" s="27">
        <v>3359633941</v>
      </c>
    </row>
    <row r="29" spans="1:19" ht="18.75" x14ac:dyDescent="0.45">
      <c r="A29" s="22" t="s">
        <v>44</v>
      </c>
      <c r="C29" s="16" t="s">
        <v>181</v>
      </c>
      <c r="E29" s="27">
        <v>1028378</v>
      </c>
      <c r="G29" s="27">
        <v>400</v>
      </c>
      <c r="N29" s="27"/>
      <c r="O29" s="27">
        <v>411351200</v>
      </c>
      <c r="Q29" s="27">
        <v>-31962222</v>
      </c>
      <c r="S29" s="27">
        <v>379388978</v>
      </c>
    </row>
    <row r="30" spans="1:19" ht="18.75" x14ac:dyDescent="0.45">
      <c r="A30" s="22" t="s">
        <v>46</v>
      </c>
      <c r="C30" s="16" t="s">
        <v>182</v>
      </c>
      <c r="E30" s="27">
        <v>5109828</v>
      </c>
      <c r="G30" s="27">
        <v>3000</v>
      </c>
      <c r="N30" s="27"/>
      <c r="O30" s="27">
        <v>15329484000</v>
      </c>
      <c r="Q30" s="27">
        <v>0</v>
      </c>
      <c r="S30" s="27">
        <v>15329484000</v>
      </c>
    </row>
    <row r="31" spans="1:19" ht="18.75" x14ac:dyDescent="0.45">
      <c r="A31" s="22" t="s">
        <v>47</v>
      </c>
      <c r="C31" s="16" t="s">
        <v>183</v>
      </c>
      <c r="E31" s="27">
        <v>4563157</v>
      </c>
      <c r="G31" s="27">
        <v>4070</v>
      </c>
      <c r="N31" s="27"/>
      <c r="O31" s="27">
        <v>18572048990</v>
      </c>
      <c r="Q31" s="27">
        <v>0</v>
      </c>
      <c r="S31" s="27">
        <v>18572048990</v>
      </c>
    </row>
    <row r="32" spans="1:19" ht="18.75" x14ac:dyDescent="0.45">
      <c r="A32" s="22" t="s">
        <v>48</v>
      </c>
      <c r="C32" s="16" t="s">
        <v>167</v>
      </c>
      <c r="E32" s="27">
        <v>1662000</v>
      </c>
      <c r="G32" s="27">
        <v>2200</v>
      </c>
      <c r="N32" s="27"/>
      <c r="O32" s="27">
        <v>3656400000</v>
      </c>
      <c r="Q32" s="27">
        <v>0</v>
      </c>
      <c r="S32" s="27">
        <v>3656400000</v>
      </c>
    </row>
    <row r="33" spans="1:19" ht="18.75" x14ac:dyDescent="0.45">
      <c r="A33" s="22" t="s">
        <v>50</v>
      </c>
      <c r="C33" s="16" t="s">
        <v>179</v>
      </c>
      <c r="E33" s="27">
        <v>132164</v>
      </c>
      <c r="G33" s="27">
        <v>10800</v>
      </c>
      <c r="N33" s="27"/>
      <c r="O33" s="27">
        <v>1427371200</v>
      </c>
      <c r="Q33" s="27">
        <v>0</v>
      </c>
      <c r="S33" s="27">
        <v>1427371200</v>
      </c>
    </row>
    <row r="34" spans="1:19" ht="37.5" x14ac:dyDescent="0.45">
      <c r="A34" s="22" t="s">
        <v>51</v>
      </c>
      <c r="C34" s="16" t="s">
        <v>167</v>
      </c>
      <c r="E34" s="27">
        <v>1099874</v>
      </c>
      <c r="G34" s="27">
        <v>6350</v>
      </c>
      <c r="N34" s="27"/>
      <c r="O34" s="27">
        <v>6984199900</v>
      </c>
      <c r="Q34" s="27">
        <v>0</v>
      </c>
      <c r="S34" s="27">
        <v>6984199900</v>
      </c>
    </row>
    <row r="35" spans="1:19" ht="18.75" x14ac:dyDescent="0.45">
      <c r="A35" s="22" t="s">
        <v>52</v>
      </c>
      <c r="C35" s="16" t="s">
        <v>184</v>
      </c>
      <c r="E35" s="27">
        <v>465796</v>
      </c>
      <c r="G35" s="27">
        <v>7500</v>
      </c>
      <c r="N35" s="27"/>
      <c r="O35" s="27">
        <v>3493470000</v>
      </c>
      <c r="Q35" s="27">
        <v>0</v>
      </c>
      <c r="S35" s="27">
        <v>3493470000</v>
      </c>
    </row>
    <row r="36" spans="1:19" ht="37.5" x14ac:dyDescent="0.45">
      <c r="A36" s="22" t="s">
        <v>53</v>
      </c>
      <c r="C36" s="16" t="s">
        <v>185</v>
      </c>
      <c r="E36" s="27">
        <v>3622500</v>
      </c>
      <c r="G36" s="27">
        <v>150</v>
      </c>
      <c r="N36" s="27"/>
      <c r="O36" s="27">
        <v>543375000</v>
      </c>
      <c r="Q36" s="27">
        <v>0</v>
      </c>
      <c r="S36" s="27">
        <v>543375000</v>
      </c>
    </row>
    <row r="37" spans="1:19" ht="37.5" x14ac:dyDescent="0.45">
      <c r="A37" s="22" t="s">
        <v>54</v>
      </c>
      <c r="C37" s="16" t="s">
        <v>186</v>
      </c>
      <c r="E37" s="27">
        <v>4128131</v>
      </c>
      <c r="G37" s="27">
        <v>77</v>
      </c>
      <c r="N37" s="27"/>
      <c r="O37" s="27">
        <v>317866087</v>
      </c>
      <c r="Q37" s="27">
        <v>-31217238</v>
      </c>
      <c r="S37" s="27">
        <v>286648849</v>
      </c>
    </row>
    <row r="38" spans="1:19" ht="18.75" x14ac:dyDescent="0.45">
      <c r="A38" s="22" t="s">
        <v>55</v>
      </c>
      <c r="C38" s="16" t="s">
        <v>187</v>
      </c>
      <c r="E38" s="27">
        <v>25509423</v>
      </c>
      <c r="G38" s="27">
        <v>90</v>
      </c>
      <c r="N38" s="27"/>
      <c r="O38" s="27">
        <v>2295848070</v>
      </c>
      <c r="Q38" s="27">
        <v>0</v>
      </c>
      <c r="S38" s="27">
        <v>2295848070</v>
      </c>
    </row>
    <row r="39" spans="1:19" ht="18.75" x14ac:dyDescent="0.45">
      <c r="A39" s="22" t="s">
        <v>56</v>
      </c>
      <c r="C39" s="16" t="s">
        <v>188</v>
      </c>
      <c r="E39" s="27">
        <v>5072000</v>
      </c>
      <c r="G39" s="27">
        <v>3570</v>
      </c>
      <c r="N39" s="27"/>
      <c r="O39" s="27">
        <v>18107040000</v>
      </c>
      <c r="Q39" s="27">
        <v>-1563686809</v>
      </c>
      <c r="S39" s="27">
        <v>16543353191</v>
      </c>
    </row>
    <row r="40" spans="1:19" ht="18.75" x14ac:dyDescent="0.45">
      <c r="A40" s="22" t="s">
        <v>57</v>
      </c>
      <c r="C40" s="16" t="s">
        <v>178</v>
      </c>
      <c r="E40" s="27">
        <v>6632373</v>
      </c>
      <c r="G40" s="27">
        <v>300</v>
      </c>
      <c r="N40" s="27"/>
      <c r="O40" s="27">
        <v>1989711900</v>
      </c>
      <c r="Q40" s="27">
        <v>0</v>
      </c>
      <c r="S40" s="27">
        <v>1989711900</v>
      </c>
    </row>
    <row r="41" spans="1:19" ht="18.75" x14ac:dyDescent="0.45">
      <c r="A41" s="22" t="s">
        <v>58</v>
      </c>
      <c r="C41" s="16" t="s">
        <v>171</v>
      </c>
      <c r="E41" s="27">
        <v>3669606</v>
      </c>
      <c r="G41" s="27">
        <v>1780</v>
      </c>
      <c r="N41" s="27"/>
      <c r="O41" s="27">
        <v>6531898680</v>
      </c>
      <c r="Q41" s="27">
        <v>-601194655</v>
      </c>
      <c r="S41" s="27">
        <v>5930704025</v>
      </c>
    </row>
    <row r="42" spans="1:19" ht="18.75" x14ac:dyDescent="0.45">
      <c r="A42" s="22" t="s">
        <v>59</v>
      </c>
      <c r="C42" s="16" t="s">
        <v>189</v>
      </c>
      <c r="E42" s="27">
        <v>2856444</v>
      </c>
      <c r="G42" s="27">
        <v>1630</v>
      </c>
      <c r="N42" s="27"/>
      <c r="O42" s="27">
        <v>4656003720</v>
      </c>
      <c r="Q42" s="27">
        <v>0</v>
      </c>
      <c r="S42" s="27">
        <v>4656003720</v>
      </c>
    </row>
    <row r="43" spans="1:19" ht="18.75" x14ac:dyDescent="0.45">
      <c r="A43" s="22" t="s">
        <v>60</v>
      </c>
      <c r="C43" s="16" t="s">
        <v>190</v>
      </c>
      <c r="E43" s="27">
        <v>30000480</v>
      </c>
      <c r="G43" s="27">
        <v>400</v>
      </c>
      <c r="N43" s="27"/>
      <c r="O43" s="27">
        <v>12000192000</v>
      </c>
      <c r="Q43" s="27">
        <v>0</v>
      </c>
      <c r="S43" s="27">
        <v>12000192000</v>
      </c>
    </row>
    <row r="44" spans="1:19" ht="18.75" x14ac:dyDescent="0.45">
      <c r="A44" s="22" t="s">
        <v>61</v>
      </c>
      <c r="C44" s="16" t="s">
        <v>170</v>
      </c>
      <c r="E44" s="27">
        <v>4864824</v>
      </c>
      <c r="G44" s="27">
        <v>250</v>
      </c>
      <c r="N44" s="27"/>
      <c r="O44" s="27">
        <v>1216206000</v>
      </c>
      <c r="Q44" s="27">
        <v>0</v>
      </c>
      <c r="S44" s="27">
        <v>1216206000</v>
      </c>
    </row>
    <row r="45" spans="1:19" ht="18.75" x14ac:dyDescent="0.45">
      <c r="A45" s="22" t="s">
        <v>62</v>
      </c>
      <c r="C45" s="16" t="s">
        <v>191</v>
      </c>
      <c r="E45" s="27">
        <v>164000</v>
      </c>
      <c r="G45" s="27">
        <v>11000</v>
      </c>
      <c r="N45" s="27"/>
      <c r="O45" s="27">
        <v>1804000000</v>
      </c>
      <c r="Q45" s="27">
        <v>0</v>
      </c>
      <c r="S45" s="27">
        <v>1804000000</v>
      </c>
    </row>
    <row r="46" spans="1:19" ht="18.75" x14ac:dyDescent="0.45">
      <c r="A46" s="22" t="s">
        <v>63</v>
      </c>
      <c r="C46" s="16" t="s">
        <v>192</v>
      </c>
      <c r="E46" s="27">
        <v>3073204</v>
      </c>
      <c r="G46" s="27">
        <v>146</v>
      </c>
      <c r="N46" s="27"/>
      <c r="O46" s="27">
        <v>448687784</v>
      </c>
      <c r="Q46" s="27">
        <v>0</v>
      </c>
      <c r="S46" s="27">
        <v>448687784</v>
      </c>
    </row>
    <row r="47" spans="1:19" ht="18.75" x14ac:dyDescent="0.45">
      <c r="A47" s="22" t="s">
        <v>65</v>
      </c>
      <c r="C47" s="16" t="s">
        <v>190</v>
      </c>
      <c r="E47" s="27">
        <v>5214517</v>
      </c>
      <c r="G47" s="27">
        <v>960</v>
      </c>
      <c r="N47" s="27"/>
      <c r="O47" s="27">
        <v>5005936320</v>
      </c>
      <c r="Q47" s="27">
        <v>-457917012</v>
      </c>
      <c r="S47" s="27">
        <v>4548019308</v>
      </c>
    </row>
    <row r="48" spans="1:19" ht="18.75" x14ac:dyDescent="0.45">
      <c r="A48" s="22" t="s">
        <v>67</v>
      </c>
      <c r="C48" s="16" t="s">
        <v>193</v>
      </c>
      <c r="E48" s="27">
        <v>59232</v>
      </c>
      <c r="G48" s="27">
        <v>700</v>
      </c>
      <c r="N48" s="27"/>
      <c r="O48" s="27">
        <v>41462400</v>
      </c>
      <c r="Q48" s="27">
        <v>-4369812</v>
      </c>
      <c r="S48" s="27">
        <v>37092588</v>
      </c>
    </row>
    <row r="49" spans="1:19" ht="18.75" x14ac:dyDescent="0.45">
      <c r="A49" s="22" t="s">
        <v>68</v>
      </c>
      <c r="C49" s="16" t="s">
        <v>171</v>
      </c>
      <c r="E49" s="27">
        <v>18757689</v>
      </c>
      <c r="G49" s="27">
        <v>370</v>
      </c>
      <c r="N49" s="27"/>
      <c r="O49" s="27">
        <v>6940344930</v>
      </c>
      <c r="Q49" s="27">
        <v>0</v>
      </c>
      <c r="S49" s="27">
        <v>6940344930</v>
      </c>
    </row>
    <row r="50" spans="1:19" ht="18.75" x14ac:dyDescent="0.45">
      <c r="A50" s="22" t="s">
        <v>69</v>
      </c>
      <c r="C50" s="16" t="s">
        <v>194</v>
      </c>
      <c r="E50" s="27">
        <v>435742</v>
      </c>
      <c r="G50" s="27">
        <v>6000</v>
      </c>
      <c r="N50" s="27"/>
      <c r="O50" s="27">
        <v>2614452000</v>
      </c>
      <c r="Q50" s="27">
        <v>-139030521</v>
      </c>
      <c r="S50" s="27">
        <v>2475421479</v>
      </c>
    </row>
    <row r="51" spans="1:19" ht="18.75" x14ac:dyDescent="0.45">
      <c r="A51" s="22" t="s">
        <v>70</v>
      </c>
      <c r="C51" s="16" t="s">
        <v>195</v>
      </c>
      <c r="E51" s="27">
        <v>7481555</v>
      </c>
      <c r="G51" s="27">
        <v>500</v>
      </c>
      <c r="N51" s="27"/>
      <c r="O51" s="27">
        <v>3740777500</v>
      </c>
      <c r="Q51" s="27">
        <v>-377763245</v>
      </c>
      <c r="S51" s="27">
        <v>3363014255</v>
      </c>
    </row>
    <row r="52" spans="1:19" ht="37.5" x14ac:dyDescent="0.45">
      <c r="A52" s="22" t="s">
        <v>71</v>
      </c>
      <c r="C52" s="16" t="s">
        <v>196</v>
      </c>
      <c r="E52" s="27">
        <v>145</v>
      </c>
      <c r="G52" s="27">
        <v>1350</v>
      </c>
      <c r="N52" s="27"/>
      <c r="O52" s="27">
        <v>195750</v>
      </c>
      <c r="Q52" s="27">
        <v>0</v>
      </c>
      <c r="S52" s="27">
        <v>195750</v>
      </c>
    </row>
    <row r="53" spans="1:19" ht="18.75" x14ac:dyDescent="0.45">
      <c r="A53" s="22" t="s">
        <v>72</v>
      </c>
      <c r="C53" s="16" t="s">
        <v>168</v>
      </c>
      <c r="E53" s="27">
        <v>30102294</v>
      </c>
      <c r="G53" s="27">
        <v>610</v>
      </c>
      <c r="N53" s="27"/>
      <c r="O53" s="27">
        <v>18362399340</v>
      </c>
      <c r="Q53" s="27">
        <v>0</v>
      </c>
      <c r="S53" s="27">
        <v>18362399340</v>
      </c>
    </row>
    <row r="54" spans="1:19" ht="18.75" x14ac:dyDescent="0.45">
      <c r="A54" s="22" t="s">
        <v>73</v>
      </c>
      <c r="C54" s="16" t="s">
        <v>191</v>
      </c>
      <c r="E54" s="27">
        <v>5250000</v>
      </c>
      <c r="G54" s="27">
        <v>1500</v>
      </c>
      <c r="N54" s="27"/>
      <c r="O54" s="27">
        <v>7875000000</v>
      </c>
      <c r="Q54" s="27">
        <v>-693550906</v>
      </c>
      <c r="S54" s="27">
        <v>7181449094</v>
      </c>
    </row>
    <row r="55" spans="1:19" ht="18.75" x14ac:dyDescent="0.45">
      <c r="A55" s="22" t="s">
        <v>74</v>
      </c>
      <c r="C55" s="16" t="s">
        <v>171</v>
      </c>
      <c r="E55" s="27">
        <v>11516363</v>
      </c>
      <c r="G55" s="27">
        <v>260</v>
      </c>
      <c r="N55" s="27"/>
      <c r="O55" s="27">
        <v>2994254380</v>
      </c>
      <c r="Q55" s="27">
        <v>0</v>
      </c>
      <c r="S55" s="27">
        <v>2994254380</v>
      </c>
    </row>
    <row r="56" spans="1:19" ht="18.75" x14ac:dyDescent="0.45">
      <c r="A56" s="22" t="s">
        <v>75</v>
      </c>
      <c r="C56" s="16" t="s">
        <v>191</v>
      </c>
      <c r="E56" s="27">
        <v>6195381</v>
      </c>
      <c r="G56" s="27">
        <v>600</v>
      </c>
      <c r="N56" s="27"/>
      <c r="O56" s="27">
        <v>3717228600</v>
      </c>
      <c r="Q56" s="27">
        <v>0</v>
      </c>
      <c r="S56" s="27">
        <v>3717228600</v>
      </c>
    </row>
    <row r="57" spans="1:19" ht="18.75" x14ac:dyDescent="0.45">
      <c r="A57" s="22" t="s">
        <v>76</v>
      </c>
      <c r="C57" s="16" t="s">
        <v>171</v>
      </c>
      <c r="E57" s="27">
        <v>39</v>
      </c>
      <c r="G57" s="27">
        <v>1000</v>
      </c>
      <c r="N57" s="27"/>
      <c r="O57" s="27">
        <v>39000</v>
      </c>
      <c r="Q57" s="27">
        <v>0</v>
      </c>
      <c r="S57" s="27">
        <v>39000</v>
      </c>
    </row>
    <row r="58" spans="1:19" ht="18.75" x14ac:dyDescent="0.45">
      <c r="A58" s="22" t="s">
        <v>77</v>
      </c>
      <c r="C58" s="16" t="s">
        <v>168</v>
      </c>
      <c r="E58" s="27">
        <v>5277328</v>
      </c>
      <c r="G58" s="27">
        <v>200</v>
      </c>
      <c r="N58" s="27"/>
      <c r="O58" s="27">
        <v>1055465600</v>
      </c>
      <c r="Q58" s="27">
        <v>-95353590</v>
      </c>
      <c r="S58" s="27">
        <v>960112010</v>
      </c>
    </row>
    <row r="59" spans="1:19" ht="18.75" x14ac:dyDescent="0.45">
      <c r="A59" s="22" t="s">
        <v>78</v>
      </c>
      <c r="C59" s="16" t="s">
        <v>164</v>
      </c>
      <c r="E59" s="27">
        <v>447572</v>
      </c>
      <c r="G59" s="27">
        <v>5550</v>
      </c>
      <c r="N59" s="27"/>
      <c r="O59" s="27">
        <v>2484024600</v>
      </c>
      <c r="Q59" s="27">
        <v>-203096351</v>
      </c>
      <c r="S59" s="27">
        <v>2280928249</v>
      </c>
    </row>
    <row r="60" spans="1:19" ht="18.75" x14ac:dyDescent="0.45">
      <c r="A60" s="22" t="s">
        <v>80</v>
      </c>
      <c r="C60" s="16" t="s">
        <v>197</v>
      </c>
      <c r="E60" s="27">
        <v>1897609</v>
      </c>
      <c r="G60" s="27">
        <v>1900</v>
      </c>
      <c r="N60" s="27"/>
      <c r="O60" s="27">
        <v>3605457100</v>
      </c>
      <c r="Q60" s="27">
        <v>0</v>
      </c>
      <c r="S60" s="27">
        <v>3605457100</v>
      </c>
    </row>
    <row r="61" spans="1:19" ht="18.75" x14ac:dyDescent="0.45">
      <c r="A61" s="22" t="s">
        <v>81</v>
      </c>
      <c r="C61" s="16" t="s">
        <v>167</v>
      </c>
      <c r="E61" s="27">
        <v>799609</v>
      </c>
      <c r="G61" s="27">
        <v>20000</v>
      </c>
      <c r="N61" s="27"/>
      <c r="O61" s="27">
        <v>15992180000</v>
      </c>
      <c r="Q61" s="27">
        <v>0</v>
      </c>
      <c r="S61" s="27">
        <v>15992180000</v>
      </c>
    </row>
    <row r="62" spans="1:19" ht="18.75" x14ac:dyDescent="0.45">
      <c r="A62" s="22" t="s">
        <v>83</v>
      </c>
      <c r="C62" s="16" t="s">
        <v>198</v>
      </c>
      <c r="E62" s="27">
        <v>914746</v>
      </c>
      <c r="G62" s="27">
        <v>2000</v>
      </c>
      <c r="N62" s="27"/>
      <c r="O62" s="27">
        <v>1829492000</v>
      </c>
      <c r="Q62" s="27">
        <v>0</v>
      </c>
      <c r="S62" s="27">
        <v>1829492000</v>
      </c>
    </row>
    <row r="63" spans="1:19" ht="18.75" x14ac:dyDescent="0.45">
      <c r="A63" s="22" t="s">
        <v>84</v>
      </c>
      <c r="C63" s="16" t="s">
        <v>183</v>
      </c>
      <c r="E63" s="27">
        <v>9469137</v>
      </c>
      <c r="G63" s="27">
        <v>530</v>
      </c>
      <c r="N63" s="27"/>
      <c r="O63" s="27">
        <v>5018642610</v>
      </c>
      <c r="Q63" s="27">
        <v>-318695073</v>
      </c>
      <c r="S63" s="27">
        <v>4699947537</v>
      </c>
    </row>
    <row r="64" spans="1:19" ht="37.5" x14ac:dyDescent="0.45">
      <c r="A64" s="22" t="s">
        <v>86</v>
      </c>
      <c r="C64" s="16" t="s">
        <v>199</v>
      </c>
      <c r="E64" s="27">
        <v>8502170</v>
      </c>
      <c r="G64" s="27">
        <v>100</v>
      </c>
      <c r="I64" s="27">
        <v>850217000</v>
      </c>
      <c r="K64" s="27">
        <v>-105575836</v>
      </c>
      <c r="M64" s="27">
        <v>744641164</v>
      </c>
      <c r="O64" s="27">
        <v>850217000</v>
      </c>
      <c r="Q64" s="27">
        <v>-105575836</v>
      </c>
      <c r="S64" s="27">
        <v>744641164</v>
      </c>
    </row>
    <row r="65" spans="1:19" ht="18.75" x14ac:dyDescent="0.45">
      <c r="A65" s="22" t="s">
        <v>88</v>
      </c>
      <c r="C65" s="16" t="s">
        <v>168</v>
      </c>
      <c r="E65" s="27">
        <v>2351210</v>
      </c>
      <c r="G65" s="27">
        <v>6500</v>
      </c>
      <c r="N65" s="27"/>
      <c r="O65" s="27">
        <v>15282865000</v>
      </c>
      <c r="Q65" s="27">
        <v>0</v>
      </c>
      <c r="S65" s="27">
        <v>15282865000</v>
      </c>
    </row>
    <row r="66" spans="1:19" ht="18.75" x14ac:dyDescent="0.45">
      <c r="A66" s="18" t="s">
        <v>89</v>
      </c>
      <c r="I66" s="28">
        <f>SUM(I9:$I$65)</f>
        <v>4746011700</v>
      </c>
      <c r="K66" s="28">
        <f>SUM(K9:$K$65)</f>
        <v>-641736595</v>
      </c>
      <c r="M66" s="28">
        <f>SUM(M9:$M$65)</f>
        <v>4104275105</v>
      </c>
      <c r="O66" s="28">
        <f>SUM(O9:$O$65)</f>
        <v>241950505159</v>
      </c>
      <c r="Q66" s="28">
        <f>SUM(Q9:$Q$65)</f>
        <v>-6008311859</v>
      </c>
      <c r="S66" s="28">
        <f>SUM(S9:$S$65)</f>
        <v>235942193300</v>
      </c>
    </row>
    <row r="67" spans="1:19" ht="18.75" x14ac:dyDescent="0.45">
      <c r="I67" s="29"/>
      <c r="K67" s="29"/>
      <c r="M67" s="29"/>
      <c r="O67" s="29"/>
      <c r="Q67" s="29"/>
      <c r="S67" s="29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Pouria Yasini</cp:lastModifiedBy>
  <dcterms:created xsi:type="dcterms:W3CDTF">2024-10-30T08:41:40Z</dcterms:created>
  <dcterms:modified xsi:type="dcterms:W3CDTF">2024-10-30T08:48:14Z</dcterms:modified>
</cp:coreProperties>
</file>