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31337080-7AE7-4EE1-8A71-EA8F2FDDFA82}" xr6:coauthVersionLast="45" xr6:coauthVersionMax="45" xr10:uidLastSave="{00000000-0000-0000-0000-000000000000}"/>
  <bookViews>
    <workbookView xWindow="-120" yWindow="-120" windowWidth="29040" windowHeight="15840" activeTab="12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E10" i="15"/>
  <c r="G9" i="15" s="1"/>
  <c r="G10" i="15" s="1"/>
  <c r="Q9" i="14"/>
  <c r="O9" i="14"/>
  <c r="M9" i="14"/>
  <c r="K9" i="14"/>
  <c r="I9" i="14"/>
  <c r="G9" i="14"/>
  <c r="E9" i="14"/>
  <c r="C9" i="14"/>
  <c r="S77" i="13"/>
  <c r="Q77" i="13"/>
  <c r="O77" i="13"/>
  <c r="M77" i="13"/>
  <c r="K77" i="13"/>
  <c r="I77" i="13"/>
  <c r="G77" i="13"/>
  <c r="E77" i="13"/>
  <c r="C77" i="13"/>
  <c r="Q79" i="12"/>
  <c r="O79" i="12"/>
  <c r="M79" i="12"/>
  <c r="K79" i="12"/>
  <c r="I79" i="12"/>
  <c r="G79" i="12"/>
  <c r="E79" i="12"/>
  <c r="C79" i="12"/>
  <c r="Q15" i="11"/>
  <c r="O15" i="11"/>
  <c r="M15" i="11"/>
  <c r="K15" i="11"/>
  <c r="I15" i="11"/>
  <c r="G15" i="11"/>
  <c r="E15" i="11"/>
  <c r="C15" i="11"/>
  <c r="S10" i="10"/>
  <c r="Q10" i="10"/>
  <c r="O10" i="10"/>
  <c r="M10" i="10"/>
  <c r="K10" i="10"/>
  <c r="I10" i="10"/>
  <c r="S50" i="9"/>
  <c r="Q50" i="9"/>
  <c r="O50" i="9"/>
  <c r="M50" i="9"/>
  <c r="K50" i="9"/>
  <c r="I50" i="9"/>
  <c r="E12" i="8"/>
  <c r="I11" i="8"/>
  <c r="G11" i="8"/>
  <c r="I10" i="8"/>
  <c r="G10" i="8"/>
  <c r="G12" i="8" s="1"/>
  <c r="I9" i="8"/>
  <c r="G9" i="8"/>
  <c r="I12" i="8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1" i="2"/>
  <c r="U81" i="2"/>
  <c r="S81" i="2"/>
  <c r="Q81" i="2"/>
  <c r="O81" i="2"/>
  <c r="M81" i="2"/>
  <c r="L81" i="2"/>
  <c r="J81" i="2"/>
  <c r="I81" i="2"/>
  <c r="G81" i="2"/>
  <c r="E81" i="2"/>
  <c r="C81" i="2"/>
</calcChain>
</file>

<file path=xl/sharedStrings.xml><?xml version="1.0" encoding="utf-8"?>
<sst xmlns="http://schemas.openxmlformats.org/spreadsheetml/2006/main" count="600" uniqueCount="227">
  <si>
    <t>‫صندوق سرمايه ‌گذاري مشترك بورسيران</t>
  </si>
  <si>
    <t>‫صورت وضعیت پورتفوی</t>
  </si>
  <si>
    <t>‫برای ماه منتهی به 1403/04/31</t>
  </si>
  <si>
    <t>‫1- سرمایه گذاری ها</t>
  </si>
  <si>
    <t>‫1-1- سرمایه گذاری در سهام و حق تقدم سهام</t>
  </si>
  <si>
    <t>‫1403/03/31</t>
  </si>
  <si>
    <t>‫تغییرات طی دوره</t>
  </si>
  <si>
    <t>‫1403/04/31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</si>
  <si>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</si>
  <si>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</si>
  <si>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</si>
  <si>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</si>
  <si>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</si>
  <si>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</si>
  <si>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</si>
  <si>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</si>
  <si>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</si>
  <si>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</si>
  <si>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</si>
  <si>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</si>
  <si>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</si>
  <si>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</si>
  <si>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</si>
  <si>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</si>
  <si>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</si>
  <si>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</si>
  <si>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</si>
  <si>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</si>
  <si>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</si>
  <si>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</si>
  <si>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</si>
  <si>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</si>
  <si>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</si>
  <si>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</si>
  <si>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</si>
  <si>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</si>
  <si>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</si>
  <si>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</si>
  <si>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</si>
  <si>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</si>
  <si>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</si>
  <si>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</si>
  <si>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</si>
  <si>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</si>
  <si>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</si>
  <si>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</si>
  <si>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</si>
  <si>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</si>
  <si>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</si>
  <si>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</si>
  <si>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</si>
  <si>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</si>
  <si>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</si>
  <si>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‫صنايع ماديران (تقدم)</t>
  </si>
  <si>
    <t>‫صنعتي بارز</t>
  </si>
  <si>
    <t>‫غلتك سازان سپاهان</t>
  </si>
  <si>
    <t>‫فولاد آلياژي ايران</t>
  </si>
  <si>
    <t>‫فولاد آلياژي ايران (تقدم)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</si>
  <si>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</si>
  <si>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</si>
  <si>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</si>
  <si>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</si>
  <si>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</si>
  <si>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</si>
  <si>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</si>
  <si>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</si>
  <si>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</si>
  <si>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</si>
  <si>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</si>
  <si>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</si>
  <si>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</si>
  <si>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</si>
  <si>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</si>
  <si>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</si>
  <si>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‫نورايستا پلاستيك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</si>
  <si>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</si>
  <si>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</si>
  <si>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</si>
  <si>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</si>
  <si>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</si>
  <si>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</si>
  <si>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</si>
  <si>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</si>
  <si>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</si>
  <si>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</si>
  <si>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</si>
  <si>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</si>
  <si>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</si>
  <si>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</si>
  <si>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</si>
  <si>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</si>
  <si>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</si>
  <si>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</si>
  <si>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</si>
  <si>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</si>
  <si>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</si>
  <si>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</si>
  <si>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</si>
  <si>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</si>
  <si>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</si>
  <si>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</si>
  <si>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</si>
  <si>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</si>
  <si>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</si>
  <si>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</si>
  <si>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</si>
  <si>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</si>
  <si>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</si>
  <si>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</si>
  <si>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</si>
  <si>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</si>
  <si>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</si>
  <si>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</si>
  <si>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</si>
  <si>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</si>
  <si>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</si>
  <si>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</si>
  <si>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</si>
  <si>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</si>
  <si>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</si>
  <si>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</si>
  <si>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</si>
  <si>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</si>
  <si>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</si>
  <si>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</si>
  <si>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</si>
  <si>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</si>
  <si>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</si>
  <si>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</si>
  <si>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</si>
  <si>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</si>
  <si>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</si>
  <si>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</si>
  <si>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</si>
  <si>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</si>
  <si>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</si>
  <si>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</si>
  <si>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</si>
  <si>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</si>
  <si>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</si>
  <si>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</si>
  <si>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</si>
  <si>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</si>
  <si>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</si>
  <si>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</si>
  <si>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</si>
  <si>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</si>
  <si>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</si>
  <si>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</si>
  <si>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</si>
  <si>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</si>
  <si>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</si>
  <si>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</si>
  <si>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</si>
  <si>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</si>
  <si>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</si>
  <si>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</si>
  <si>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</si>
  <si>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</si>
  <si>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</si>
  <si>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</si>
  <si>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‫1403/03/23</t>
  </si>
  <si>
    <t>‫1403/04/13</t>
  </si>
  <si>
    <t>‫1403/02/31</t>
  </si>
  <si>
    <t>‫1403/04/18</t>
  </si>
  <si>
    <t>‫1403/04/16</t>
  </si>
  <si>
    <t>‫1403/04/28</t>
  </si>
  <si>
    <t>‫1403/04/20</t>
  </si>
  <si>
    <t>‫1403/03/30</t>
  </si>
  <si>
    <t>‫1403/04/27</t>
  </si>
  <si>
    <t>‫1403/02/29</t>
  </si>
  <si>
    <t>‫1403/02/13</t>
  </si>
  <si>
    <t>‫1403/03/07</t>
  </si>
  <si>
    <t>‫1403/04/23</t>
  </si>
  <si>
    <t>‫1403/03/27</t>
  </si>
  <si>
    <t>‫1403/02/30</t>
  </si>
  <si>
    <t>‫1403/04/06</t>
  </si>
  <si>
    <t>‫1403/01/28</t>
  </si>
  <si>
    <t>‫1403/03/13</t>
  </si>
  <si>
    <t>‫1403/02/26</t>
  </si>
  <si>
    <t>‫1403/04/17</t>
  </si>
  <si>
    <t>‫1403/04/19</t>
  </si>
  <si>
    <t>‫1403/04/21</t>
  </si>
  <si>
    <t>‫1403/04/30</t>
  </si>
  <si>
    <t>‫1403/04/24</t>
  </si>
  <si>
    <t>‫1403/04/11</t>
  </si>
  <si>
    <t>‫1403/02/27</t>
  </si>
  <si>
    <t>‫1403/03/09</t>
  </si>
  <si>
    <t>‫1403/03/26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</si>
  <si>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</si>
  <si>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</si>
  <si>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</si>
  <si>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</si>
  <si>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</si>
  <si>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‫1403/04/01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</si>
  <si>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</si>
  <si>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</si>
  <si>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</si>
  <si>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</si>
  <si>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</si>
  <si>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</si>
  <si>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</si>
  <si>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</si>
  <si>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</si>
  <si>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</si>
  <si>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</si>
  <si>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</si>
  <si>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</si>
  <si>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</si>
  <si>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</si>
  <si>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</si>
  <si>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</si>
  <si>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</si>
  <si>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</si>
  <si>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</si>
  <si>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</si>
  <si>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</si>
  <si>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</si>
  <si>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</si>
  <si>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</si>
  <si>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</si>
  <si>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</si>
  <si>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</si>
  <si>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</si>
  <si>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</si>
  <si>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‫واحدهاي سرمايه گذاري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</si>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</sst>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indexed="8"/>
      <name val="B Nazanin"/>
      <charset val="178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6" fillId="2" borderId="2" xfId="0" applyNumberFormat="1" applyFont="1" applyFill="1" applyBorder="1"/>
    <xf numFmtId="0" fontId="6" fillId="2" borderId="6" xfId="0" applyNumberFormat="1" applyFont="1" applyFill="1" applyBorder="1"/>
    <xf numFmtId="0" fontId="6" fillId="2" borderId="7" xfId="0" applyNumberFormat="1" applyFont="1" applyFill="1" applyBorder="1"/>
    <xf numFmtId="10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4" workbookViewId="0">
      <selection activeCell="J34" sqref="J34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9"/>
  <sheetViews>
    <sheetView rightToLeft="1" workbookViewId="0">
      <selection activeCell="A5" sqref="A5:XFD19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4.140625" style="6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s="29" customFormat="1" ht="21" x14ac:dyDescent="0.45">
      <c r="A5" s="7" t="s">
        <v>189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s="29" customFormat="1" ht="18.75" x14ac:dyDescent="0.45"/>
    <row r="7" spans="1:19" s="29" customFormat="1" ht="21" x14ac:dyDescent="0.45">
      <c r="I7" s="8" t="s">
        <v>154</v>
      </c>
      <c r="J7" s="30"/>
      <c r="K7" s="30"/>
      <c r="L7" s="30"/>
      <c r="M7" s="30"/>
      <c r="O7" s="8" t="s">
        <v>7</v>
      </c>
      <c r="P7" s="30"/>
      <c r="Q7" s="30"/>
      <c r="R7" s="30"/>
      <c r="S7" s="30"/>
    </row>
    <row r="8" spans="1:19" s="29" customFormat="1" ht="42" x14ac:dyDescent="0.45">
      <c r="A8" s="24" t="s">
        <v>140</v>
      </c>
      <c r="C8" s="21" t="s">
        <v>190</v>
      </c>
      <c r="E8" s="21" t="s">
        <v>100</v>
      </c>
      <c r="G8" s="21" t="s">
        <v>117</v>
      </c>
      <c r="I8" s="21" t="s">
        <v>191</v>
      </c>
      <c r="K8" s="21" t="s">
        <v>159</v>
      </c>
      <c r="M8" s="21" t="s">
        <v>192</v>
      </c>
      <c r="O8" s="21" t="s">
        <v>191</v>
      </c>
      <c r="Q8" s="21" t="s">
        <v>159</v>
      </c>
      <c r="S8" s="21" t="s">
        <v>192</v>
      </c>
    </row>
    <row r="9" spans="1:19" s="29" customFormat="1" ht="37.5" x14ac:dyDescent="0.45">
      <c r="A9" s="22" t="s">
        <v>193</v>
      </c>
      <c r="C9" s="15" t="s">
        <v>194</v>
      </c>
      <c r="E9" s="15" t="s">
        <v>195</v>
      </c>
      <c r="G9" s="15" t="s">
        <v>125</v>
      </c>
      <c r="I9" s="14">
        <v>518986</v>
      </c>
      <c r="K9" s="14">
        <v>0</v>
      </c>
      <c r="M9" s="14">
        <v>518986</v>
      </c>
      <c r="O9" s="14">
        <v>2036371</v>
      </c>
      <c r="Q9" s="14">
        <v>0</v>
      </c>
      <c r="S9" s="14">
        <v>2036371</v>
      </c>
    </row>
    <row r="10" spans="1:19" s="29" customFormat="1" ht="18.75" x14ac:dyDescent="0.45">
      <c r="A10" s="17" t="s">
        <v>87</v>
      </c>
      <c r="I10" s="17">
        <f>SUM(I9:$I$9)</f>
        <v>518986</v>
      </c>
      <c r="K10" s="17">
        <f>SUM(K9:$K$9)</f>
        <v>0</v>
      </c>
      <c r="M10" s="17">
        <f>SUM(M9:$M$9)</f>
        <v>518986</v>
      </c>
      <c r="O10" s="17">
        <f>SUM(O9:$O$9)</f>
        <v>2036371</v>
      </c>
      <c r="Q10" s="17">
        <f>SUM(Q9:$Q$9)</f>
        <v>0</v>
      </c>
      <c r="S10" s="17">
        <f>SUM(S9:$S$9)</f>
        <v>2036371</v>
      </c>
    </row>
    <row r="11" spans="1:19" s="29" customFormat="1" ht="18.75" x14ac:dyDescent="0.45">
      <c r="I11" s="19"/>
      <c r="K11" s="19"/>
      <c r="M11" s="19"/>
      <c r="O11" s="19"/>
      <c r="Q11" s="19"/>
      <c r="S11" s="19"/>
    </row>
    <row r="12" spans="1:19" s="29" customFormat="1" ht="18.75" x14ac:dyDescent="0.45"/>
    <row r="13" spans="1:19" s="29" customFormat="1" ht="18.75" x14ac:dyDescent="0.45"/>
    <row r="14" spans="1:19" s="29" customFormat="1" ht="18.75" x14ac:dyDescent="0.45"/>
    <row r="15" spans="1:19" s="29" customFormat="1" ht="18.75" x14ac:dyDescent="0.45"/>
    <row r="16" spans="1:19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2"/>
  <sheetViews>
    <sheetView rightToLeft="1" workbookViewId="0">
      <selection activeCell="N15" sqref="N15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2.7109375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2.710937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s="29" customFormat="1" ht="21" x14ac:dyDescent="0.45">
      <c r="A5" s="7" t="s">
        <v>196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s="29" customFormat="1" ht="18.75" x14ac:dyDescent="0.45"/>
    <row r="7" spans="1:17" s="29" customFormat="1" ht="21" x14ac:dyDescent="0.45">
      <c r="C7" s="8" t="s">
        <v>154</v>
      </c>
      <c r="D7" s="30"/>
      <c r="E7" s="30"/>
      <c r="F7" s="30"/>
      <c r="G7" s="30"/>
      <c r="H7" s="30"/>
      <c r="I7" s="30"/>
      <c r="K7" s="8" t="s">
        <v>7</v>
      </c>
      <c r="L7" s="30"/>
      <c r="M7" s="30"/>
      <c r="N7" s="30"/>
      <c r="O7" s="30"/>
      <c r="P7" s="30"/>
      <c r="Q7" s="30"/>
    </row>
    <row r="8" spans="1:17" s="29" customFormat="1" ht="42" x14ac:dyDescent="0.45">
      <c r="A8" s="24" t="s">
        <v>140</v>
      </c>
      <c r="C8" s="21" t="s">
        <v>9</v>
      </c>
      <c r="E8" s="21" t="s">
        <v>11</v>
      </c>
      <c r="G8" s="21" t="s">
        <v>197</v>
      </c>
      <c r="I8" s="21" t="s">
        <v>198</v>
      </c>
      <c r="K8" s="21" t="s">
        <v>9</v>
      </c>
      <c r="M8" s="21" t="s">
        <v>11</v>
      </c>
      <c r="O8" s="21" t="s">
        <v>197</v>
      </c>
      <c r="Q8" s="21" t="s">
        <v>198</v>
      </c>
    </row>
    <row r="9" spans="1:17" s="29" customFormat="1" ht="18.75" x14ac:dyDescent="0.45">
      <c r="A9" s="22" t="s">
        <v>18</v>
      </c>
      <c r="C9" s="14">
        <v>700000</v>
      </c>
      <c r="E9" s="14">
        <v>1990783947</v>
      </c>
      <c r="G9" s="14">
        <v>2012963797</v>
      </c>
      <c r="I9" s="14">
        <v>-22179850</v>
      </c>
      <c r="K9" s="14">
        <v>700000</v>
      </c>
      <c r="M9" s="14">
        <v>1990783947</v>
      </c>
      <c r="O9" s="14">
        <v>2012963797</v>
      </c>
      <c r="Q9" s="14">
        <v>-22179850</v>
      </c>
    </row>
    <row r="10" spans="1:17" s="29" customFormat="1" ht="18.75" x14ac:dyDescent="0.45">
      <c r="A10" s="22" t="s">
        <v>25</v>
      </c>
      <c r="J10" s="15"/>
      <c r="K10" s="14">
        <v>3200000</v>
      </c>
      <c r="M10" s="14">
        <v>10428484689</v>
      </c>
      <c r="O10" s="14">
        <v>10768747994</v>
      </c>
      <c r="Q10" s="14">
        <v>-340263305</v>
      </c>
    </row>
    <row r="11" spans="1:17" s="29" customFormat="1" ht="18.75" x14ac:dyDescent="0.45">
      <c r="A11" s="22" t="s">
        <v>26</v>
      </c>
      <c r="J11" s="15"/>
      <c r="K11" s="14">
        <v>42930000</v>
      </c>
      <c r="M11" s="14">
        <v>95794523933</v>
      </c>
      <c r="O11" s="14">
        <v>101248127756</v>
      </c>
      <c r="Q11" s="14">
        <v>-5453603823</v>
      </c>
    </row>
    <row r="12" spans="1:17" s="29" customFormat="1" ht="18.75" x14ac:dyDescent="0.45">
      <c r="A12" s="22" t="s">
        <v>59</v>
      </c>
      <c r="J12" s="15"/>
      <c r="K12" s="14">
        <v>2507061</v>
      </c>
      <c r="M12" s="14">
        <v>11945507707</v>
      </c>
      <c r="O12" s="14">
        <v>12329407435</v>
      </c>
      <c r="Q12" s="14">
        <v>-383899728</v>
      </c>
    </row>
    <row r="13" spans="1:17" s="29" customFormat="1" ht="18.75" x14ac:dyDescent="0.45">
      <c r="A13" s="22" t="s">
        <v>70</v>
      </c>
      <c r="J13" s="15"/>
      <c r="K13" s="14">
        <v>2000000</v>
      </c>
      <c r="M13" s="14">
        <v>10295783139</v>
      </c>
      <c r="O13" s="14">
        <v>11191019619</v>
      </c>
      <c r="Q13" s="14">
        <v>-895236480</v>
      </c>
    </row>
    <row r="14" spans="1:17" s="29" customFormat="1" ht="18.75" x14ac:dyDescent="0.45">
      <c r="A14" s="22" t="s">
        <v>72</v>
      </c>
      <c r="J14" s="15"/>
      <c r="K14" s="14">
        <v>3800000</v>
      </c>
      <c r="M14" s="14">
        <v>9856079480</v>
      </c>
      <c r="O14" s="14">
        <v>12134420455</v>
      </c>
      <c r="Q14" s="14">
        <v>-2278340975</v>
      </c>
    </row>
    <row r="15" spans="1:17" s="29" customFormat="1" ht="18.75" x14ac:dyDescent="0.45">
      <c r="A15" s="17" t="s">
        <v>87</v>
      </c>
      <c r="C15" s="17">
        <f>SUM(C9:$C$14)</f>
        <v>700000</v>
      </c>
      <c r="E15" s="17">
        <f>SUM(E9:$E$14)</f>
        <v>1990783947</v>
      </c>
      <c r="G15" s="17">
        <f>SUM(G9:$G$14)</f>
        <v>2012963797</v>
      </c>
      <c r="I15" s="17">
        <f>SUM(I9:$I$14)</f>
        <v>-22179850</v>
      </c>
      <c r="K15" s="17">
        <f>SUM(K9:$K$14)</f>
        <v>55137061</v>
      </c>
      <c r="M15" s="17">
        <f>SUM(M9:$M$14)</f>
        <v>140311162895</v>
      </c>
      <c r="O15" s="17">
        <f>SUM(O9:$O$14)</f>
        <v>149684687056</v>
      </c>
      <c r="Q15" s="17">
        <f>SUM(Q9:$Q$14)</f>
        <v>-9373524161</v>
      </c>
    </row>
    <row r="16" spans="1:17" s="29" customFormat="1" ht="18.75" x14ac:dyDescent="0.45">
      <c r="C16" s="19"/>
      <c r="E16" s="19"/>
      <c r="G16" s="19"/>
      <c r="I16" s="19"/>
      <c r="K16" s="19"/>
      <c r="M16" s="19"/>
      <c r="O16" s="19"/>
      <c r="Q16" s="19"/>
    </row>
    <row r="17" spans="1:17" s="29" customFormat="1" ht="18.75" x14ac:dyDescent="0.45"/>
    <row r="18" spans="1:17" s="29" customFormat="1" ht="18.75" x14ac:dyDescent="0.45">
      <c r="A18" s="25" t="s">
        <v>199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/>
    </row>
    <row r="19" spans="1:17" s="29" customFormat="1" ht="18.75" x14ac:dyDescent="0.45"/>
    <row r="20" spans="1:17" s="29" customFormat="1" ht="18.75" x14ac:dyDescent="0.45"/>
    <row r="21" spans="1:17" s="29" customFormat="1" ht="18.75" x14ac:dyDescent="0.45"/>
    <row r="22" spans="1:17" s="29" customFormat="1" ht="18.75" x14ac:dyDescent="0.45"/>
  </sheetData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3"/>
  <sheetViews>
    <sheetView rightToLeft="1" topLeftCell="A48" workbookViewId="0">
      <selection activeCell="Q25" sqref="Q25:Q79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4.140625" style="6" customWidth="1"/>
    <col min="4" max="4" width="1.42578125" style="6" customWidth="1"/>
    <col min="5" max="5" width="18.5703125" style="6" bestFit="1" customWidth="1"/>
    <col min="6" max="6" width="1.42578125" style="6" customWidth="1"/>
    <col min="7" max="7" width="18.42578125" style="6" bestFit="1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5703125" style="6" bestFit="1" customWidth="1"/>
    <col min="14" max="14" width="1.42578125" style="6" customWidth="1"/>
    <col min="15" max="15" width="18.42578125" style="6" bestFit="1" customWidth="1"/>
    <col min="16" max="16" width="1.42578125" style="6" customWidth="1"/>
    <col min="17" max="17" width="17.7109375" style="6" bestFit="1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s="29" customFormat="1" ht="21" x14ac:dyDescent="0.45">
      <c r="A5" s="7" t="s">
        <v>200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s="29" customFormat="1" ht="18.75" x14ac:dyDescent="0.45"/>
    <row r="7" spans="1:17" s="29" customFormat="1" ht="21" x14ac:dyDescent="0.45">
      <c r="C7" s="8" t="s">
        <v>154</v>
      </c>
      <c r="D7" s="30"/>
      <c r="E7" s="30"/>
      <c r="F7" s="30"/>
      <c r="G7" s="30"/>
      <c r="H7" s="30"/>
      <c r="I7" s="30"/>
      <c r="K7" s="8" t="s">
        <v>7</v>
      </c>
      <c r="L7" s="30"/>
      <c r="M7" s="30"/>
      <c r="N7" s="30"/>
      <c r="O7" s="30"/>
      <c r="P7" s="30"/>
      <c r="Q7" s="30"/>
    </row>
    <row r="8" spans="1:17" s="29" customFormat="1" ht="42" x14ac:dyDescent="0.45">
      <c r="A8" s="24" t="s">
        <v>140</v>
      </c>
      <c r="C8" s="21" t="s">
        <v>9</v>
      </c>
      <c r="E8" s="21" t="s">
        <v>11</v>
      </c>
      <c r="G8" s="21" t="s">
        <v>197</v>
      </c>
      <c r="I8" s="21" t="s">
        <v>201</v>
      </c>
      <c r="K8" s="21" t="s">
        <v>9</v>
      </c>
      <c r="M8" s="21" t="s">
        <v>11</v>
      </c>
      <c r="O8" s="21" t="s">
        <v>197</v>
      </c>
      <c r="Q8" s="21" t="s">
        <v>201</v>
      </c>
    </row>
    <row r="9" spans="1:17" s="29" customFormat="1" ht="18.75" x14ac:dyDescent="0.45">
      <c r="A9" s="22" t="s">
        <v>17</v>
      </c>
      <c r="C9" s="14">
        <v>3450913</v>
      </c>
      <c r="E9" s="14">
        <v>28026205153</v>
      </c>
      <c r="G9" s="14">
        <v>26997091132</v>
      </c>
      <c r="I9" s="14">
        <v>1029114021</v>
      </c>
      <c r="K9" s="14">
        <v>3450913</v>
      </c>
      <c r="M9" s="14">
        <v>28026205153</v>
      </c>
      <c r="O9" s="14">
        <v>27614559545</v>
      </c>
      <c r="Q9" s="14">
        <v>411645608</v>
      </c>
    </row>
    <row r="10" spans="1:17" s="29" customFormat="1" ht="18.75" x14ac:dyDescent="0.45">
      <c r="A10" s="22" t="s">
        <v>18</v>
      </c>
      <c r="C10" s="14">
        <v>9300000</v>
      </c>
      <c r="E10" s="14">
        <v>27641548350</v>
      </c>
      <c r="G10" s="14">
        <v>26275723650</v>
      </c>
      <c r="I10" s="14">
        <v>1365824700</v>
      </c>
      <c r="K10" s="14">
        <v>9300000</v>
      </c>
      <c r="M10" s="14">
        <v>27641548350</v>
      </c>
      <c r="O10" s="14">
        <v>26901975150</v>
      </c>
      <c r="Q10" s="14">
        <v>739573200</v>
      </c>
    </row>
    <row r="11" spans="1:17" s="29" customFormat="1" ht="18.75" x14ac:dyDescent="0.45">
      <c r="A11" s="22" t="s">
        <v>19</v>
      </c>
      <c r="C11" s="14">
        <v>1298861</v>
      </c>
      <c r="E11" s="14">
        <v>32394521376</v>
      </c>
      <c r="G11" s="14">
        <v>27914290640</v>
      </c>
      <c r="I11" s="14">
        <v>4480230736</v>
      </c>
      <c r="K11" s="14">
        <v>1298861</v>
      </c>
      <c r="M11" s="14">
        <v>32394521376</v>
      </c>
      <c r="O11" s="14">
        <v>32398701989</v>
      </c>
      <c r="Q11" s="14">
        <v>-4180613</v>
      </c>
    </row>
    <row r="12" spans="1:17" s="29" customFormat="1" ht="18.75" x14ac:dyDescent="0.45">
      <c r="A12" s="22" t="s">
        <v>20</v>
      </c>
      <c r="C12" s="14">
        <v>1062934</v>
      </c>
      <c r="E12" s="14">
        <v>7206077081</v>
      </c>
      <c r="G12" s="14">
        <v>6941924696</v>
      </c>
      <c r="I12" s="14">
        <v>264152385</v>
      </c>
      <c r="K12" s="14">
        <v>1062934</v>
      </c>
      <c r="M12" s="14">
        <v>7206077081</v>
      </c>
      <c r="O12" s="14">
        <v>7882307189</v>
      </c>
      <c r="Q12" s="14">
        <v>-676230108</v>
      </c>
    </row>
    <row r="13" spans="1:17" s="29" customFormat="1" ht="18.75" x14ac:dyDescent="0.45">
      <c r="A13" s="22" t="s">
        <v>21</v>
      </c>
      <c r="C13" s="14">
        <v>4063799</v>
      </c>
      <c r="E13" s="14">
        <v>9137619074</v>
      </c>
      <c r="G13" s="14">
        <v>8669023224</v>
      </c>
      <c r="I13" s="14">
        <v>468595850</v>
      </c>
      <c r="K13" s="14">
        <v>4063799</v>
      </c>
      <c r="M13" s="14">
        <v>9137619074</v>
      </c>
      <c r="O13" s="14">
        <v>9375956618</v>
      </c>
      <c r="Q13" s="14">
        <v>-238337544</v>
      </c>
    </row>
    <row r="14" spans="1:17" s="29" customFormat="1" ht="18.75" x14ac:dyDescent="0.45">
      <c r="A14" s="22" t="s">
        <v>22</v>
      </c>
      <c r="C14" s="14">
        <v>6000000</v>
      </c>
      <c r="E14" s="14">
        <v>16825290300</v>
      </c>
      <c r="G14" s="14">
        <v>16521111000</v>
      </c>
      <c r="I14" s="14">
        <v>304179300</v>
      </c>
      <c r="K14" s="14">
        <v>6000000</v>
      </c>
      <c r="M14" s="14">
        <v>16825290300</v>
      </c>
      <c r="O14" s="14">
        <v>19258724700</v>
      </c>
      <c r="Q14" s="14">
        <v>-2433434400</v>
      </c>
    </row>
    <row r="15" spans="1:17" s="29" customFormat="1" ht="18.75" x14ac:dyDescent="0.45">
      <c r="A15" s="22" t="s">
        <v>23</v>
      </c>
      <c r="C15" s="14">
        <v>6590486</v>
      </c>
      <c r="E15" s="14">
        <v>10776843441</v>
      </c>
      <c r="G15" s="14">
        <v>13102545217</v>
      </c>
      <c r="I15" s="14">
        <v>-2325701776</v>
      </c>
      <c r="K15" s="14">
        <v>6590486</v>
      </c>
      <c r="M15" s="14">
        <v>10776843441</v>
      </c>
      <c r="O15" s="14">
        <v>20007586546</v>
      </c>
      <c r="Q15" s="14">
        <v>-9230743105</v>
      </c>
    </row>
    <row r="16" spans="1:17" s="29" customFormat="1" ht="18.75" x14ac:dyDescent="0.45">
      <c r="A16" s="22" t="s">
        <v>24</v>
      </c>
      <c r="C16" s="14">
        <v>15500000</v>
      </c>
      <c r="E16" s="14">
        <v>43634818800</v>
      </c>
      <c r="G16" s="14">
        <v>47116975950</v>
      </c>
      <c r="I16" s="14">
        <v>-3482157150</v>
      </c>
      <c r="K16" s="14">
        <v>15500000</v>
      </c>
      <c r="M16" s="14">
        <v>43634818800</v>
      </c>
      <c r="O16" s="14">
        <v>59802967390</v>
      </c>
      <c r="Q16" s="14">
        <v>-16168148590</v>
      </c>
    </row>
    <row r="17" spans="1:17" s="29" customFormat="1" ht="18.75" x14ac:dyDescent="0.45">
      <c r="A17" s="22" t="s">
        <v>25</v>
      </c>
      <c r="C17" s="14">
        <v>33396214</v>
      </c>
      <c r="E17" s="14">
        <v>129536670467</v>
      </c>
      <c r="G17" s="14">
        <v>114564595024</v>
      </c>
      <c r="I17" s="14">
        <v>14972075443</v>
      </c>
      <c r="K17" s="14">
        <v>33396214</v>
      </c>
      <c r="M17" s="14">
        <v>129536670467</v>
      </c>
      <c r="O17" s="14">
        <v>113037509723</v>
      </c>
      <c r="Q17" s="14">
        <v>16499160744</v>
      </c>
    </row>
    <row r="18" spans="1:17" s="29" customFormat="1" ht="18.75" x14ac:dyDescent="0.45">
      <c r="A18" s="22" t="s">
        <v>26</v>
      </c>
      <c r="C18" s="14">
        <v>34689360</v>
      </c>
      <c r="E18" s="14">
        <v>73621115988</v>
      </c>
      <c r="G18" s="14">
        <v>77862519859</v>
      </c>
      <c r="I18" s="14">
        <v>-4241403871</v>
      </c>
      <c r="K18" s="14">
        <v>34689360</v>
      </c>
      <c r="M18" s="14">
        <v>73621115988</v>
      </c>
      <c r="O18" s="14">
        <v>82276337612</v>
      </c>
      <c r="Q18" s="14">
        <v>-8655221624</v>
      </c>
    </row>
    <row r="19" spans="1:17" s="29" customFormat="1" ht="18.75" x14ac:dyDescent="0.45">
      <c r="A19" s="22" t="s">
        <v>27</v>
      </c>
      <c r="C19" s="14">
        <v>4396570</v>
      </c>
      <c r="E19" s="14">
        <v>28538779968</v>
      </c>
      <c r="G19" s="14">
        <v>23993553143</v>
      </c>
      <c r="I19" s="14">
        <v>4545226825</v>
      </c>
      <c r="K19" s="14">
        <v>4396570</v>
      </c>
      <c r="M19" s="14">
        <v>28538779968</v>
      </c>
      <c r="O19" s="14">
        <v>29985556801</v>
      </c>
      <c r="Q19" s="14">
        <v>-1446776833</v>
      </c>
    </row>
    <row r="20" spans="1:17" s="29" customFormat="1" ht="37.5" x14ac:dyDescent="0.45">
      <c r="A20" s="22" t="s">
        <v>28</v>
      </c>
      <c r="C20" s="14">
        <v>2602698</v>
      </c>
      <c r="E20" s="14">
        <v>38963411920</v>
      </c>
      <c r="G20" s="14">
        <v>35237826717</v>
      </c>
      <c r="I20" s="14">
        <v>3725585203</v>
      </c>
      <c r="K20" s="14">
        <v>2602698</v>
      </c>
      <c r="M20" s="14">
        <v>38963411920</v>
      </c>
      <c r="O20" s="14">
        <v>37217265388</v>
      </c>
      <c r="Q20" s="14">
        <v>1746146532</v>
      </c>
    </row>
    <row r="21" spans="1:17" s="29" customFormat="1" ht="18.75" x14ac:dyDescent="0.45">
      <c r="A21" s="22" t="s">
        <v>29</v>
      </c>
      <c r="C21" s="14">
        <v>5896000</v>
      </c>
      <c r="E21" s="14">
        <v>14898455590</v>
      </c>
      <c r="G21" s="14">
        <v>13257398326</v>
      </c>
      <c r="I21" s="14">
        <v>1641057264</v>
      </c>
      <c r="K21" s="14">
        <v>5896000</v>
      </c>
      <c r="M21" s="14">
        <v>14898455590</v>
      </c>
      <c r="O21" s="14">
        <v>15044978560</v>
      </c>
      <c r="Q21" s="14">
        <v>-146522970</v>
      </c>
    </row>
    <row r="22" spans="1:17" s="29" customFormat="1" ht="37.5" x14ac:dyDescent="0.45">
      <c r="A22" s="22" t="s">
        <v>30</v>
      </c>
      <c r="C22" s="14">
        <v>4459848</v>
      </c>
      <c r="E22" s="14">
        <v>36308824497</v>
      </c>
      <c r="G22" s="14">
        <v>36517044265</v>
      </c>
      <c r="I22" s="14">
        <v>-208219768</v>
      </c>
      <c r="K22" s="14">
        <v>4459848</v>
      </c>
      <c r="M22" s="14">
        <v>36308824497</v>
      </c>
      <c r="O22" s="14">
        <v>54887756411</v>
      </c>
      <c r="Q22" s="14">
        <v>-18578931914</v>
      </c>
    </row>
    <row r="23" spans="1:17" s="29" customFormat="1" ht="37.5" x14ac:dyDescent="0.45">
      <c r="A23" s="22" t="s">
        <v>31</v>
      </c>
      <c r="C23" s="14">
        <v>20400000</v>
      </c>
      <c r="E23" s="14">
        <v>47958936300</v>
      </c>
      <c r="G23" s="14">
        <v>31391303760</v>
      </c>
      <c r="I23" s="14">
        <v>16567632540</v>
      </c>
      <c r="K23" s="14">
        <v>20400000</v>
      </c>
      <c r="M23" s="14">
        <v>47958936300</v>
      </c>
      <c r="O23" s="14">
        <v>48567294900</v>
      </c>
      <c r="Q23" s="14">
        <v>-608358600</v>
      </c>
    </row>
    <row r="24" spans="1:17" s="29" customFormat="1" ht="18.75" x14ac:dyDescent="0.45">
      <c r="A24" s="22" t="s">
        <v>32</v>
      </c>
      <c r="C24" s="14">
        <v>918293</v>
      </c>
      <c r="E24" s="14">
        <v>20620810649</v>
      </c>
      <c r="G24" s="14">
        <v>20118754613</v>
      </c>
      <c r="I24" s="14">
        <v>502056036</v>
      </c>
      <c r="K24" s="14">
        <v>918293</v>
      </c>
      <c r="M24" s="14">
        <v>20620810649</v>
      </c>
      <c r="O24" s="14">
        <v>26956215227</v>
      </c>
      <c r="Q24" s="14">
        <v>-6335404578</v>
      </c>
    </row>
    <row r="25" spans="1:17" s="29" customFormat="1" ht="18.75" x14ac:dyDescent="0.45">
      <c r="A25" s="22" t="s">
        <v>33</v>
      </c>
      <c r="C25" s="14">
        <v>906145</v>
      </c>
      <c r="E25" s="14">
        <v>31706520991</v>
      </c>
      <c r="G25" s="14">
        <v>30940880570</v>
      </c>
      <c r="I25" s="14">
        <v>765640421</v>
      </c>
      <c r="K25" s="14">
        <v>906145</v>
      </c>
      <c r="M25" s="14">
        <v>31706520991</v>
      </c>
      <c r="O25" s="14">
        <v>39903377270</v>
      </c>
      <c r="Q25" s="14">
        <v>-8196856279</v>
      </c>
    </row>
    <row r="26" spans="1:17" s="29" customFormat="1" ht="18.75" x14ac:dyDescent="0.45">
      <c r="A26" s="22" t="s">
        <v>34</v>
      </c>
      <c r="C26" s="14">
        <v>1408297</v>
      </c>
      <c r="E26" s="14">
        <v>35179930114</v>
      </c>
      <c r="G26" s="14">
        <v>31092170626</v>
      </c>
      <c r="I26" s="14">
        <v>4087759488</v>
      </c>
      <c r="K26" s="14">
        <v>1408297</v>
      </c>
      <c r="M26" s="14">
        <v>35179930114</v>
      </c>
      <c r="O26" s="14">
        <v>40484866545</v>
      </c>
      <c r="Q26" s="14">
        <v>-5304936431</v>
      </c>
    </row>
    <row r="27" spans="1:17" s="29" customFormat="1" ht="18.75" x14ac:dyDescent="0.45">
      <c r="A27" s="22" t="s">
        <v>35</v>
      </c>
      <c r="C27" s="14">
        <v>107416</v>
      </c>
      <c r="E27" s="14">
        <v>987686092</v>
      </c>
      <c r="G27" s="14">
        <v>964195179</v>
      </c>
      <c r="I27" s="14">
        <v>23490913</v>
      </c>
      <c r="K27" s="14">
        <v>107416</v>
      </c>
      <c r="M27" s="14">
        <v>987686092</v>
      </c>
      <c r="O27" s="14">
        <v>1227934060</v>
      </c>
      <c r="Q27" s="14">
        <v>-240247968</v>
      </c>
    </row>
    <row r="28" spans="1:17" s="29" customFormat="1" ht="18.75" x14ac:dyDescent="0.45">
      <c r="A28" s="22" t="s">
        <v>36</v>
      </c>
      <c r="C28" s="14">
        <v>18019860</v>
      </c>
      <c r="E28" s="14">
        <v>72402898289</v>
      </c>
      <c r="G28" s="14">
        <v>71328139779</v>
      </c>
      <c r="I28" s="14">
        <v>1074758510</v>
      </c>
      <c r="K28" s="14">
        <v>18019860</v>
      </c>
      <c r="M28" s="14">
        <v>72402898289</v>
      </c>
      <c r="O28" s="14">
        <v>80123246919</v>
      </c>
      <c r="Q28" s="14">
        <v>-7720348630</v>
      </c>
    </row>
    <row r="29" spans="1:17" s="29" customFormat="1" ht="18.75" x14ac:dyDescent="0.45">
      <c r="A29" s="22" t="s">
        <v>37</v>
      </c>
      <c r="C29" s="14">
        <v>3140000</v>
      </c>
      <c r="E29" s="14">
        <v>6798228426</v>
      </c>
      <c r="G29" s="14">
        <v>7765836696</v>
      </c>
      <c r="I29" s="14">
        <v>-967608270</v>
      </c>
      <c r="K29" s="14">
        <v>3140000</v>
      </c>
      <c r="M29" s="14">
        <v>6798228426</v>
      </c>
      <c r="O29" s="14">
        <v>9604292409</v>
      </c>
      <c r="Q29" s="14">
        <v>-2806063983</v>
      </c>
    </row>
    <row r="30" spans="1:17" s="29" customFormat="1" ht="18.75" x14ac:dyDescent="0.45">
      <c r="A30" s="22" t="s">
        <v>38</v>
      </c>
      <c r="C30" s="14">
        <v>14300000</v>
      </c>
      <c r="E30" s="14">
        <v>35224559370</v>
      </c>
      <c r="G30" s="14">
        <v>34385879385</v>
      </c>
      <c r="I30" s="14">
        <v>838679985</v>
      </c>
      <c r="K30" s="14">
        <v>14300000</v>
      </c>
      <c r="M30" s="14">
        <v>35224559370</v>
      </c>
      <c r="O30" s="14">
        <v>37811673900</v>
      </c>
      <c r="Q30" s="14">
        <v>-2587114530</v>
      </c>
    </row>
    <row r="31" spans="1:17" s="29" customFormat="1" ht="18.75" x14ac:dyDescent="0.45">
      <c r="A31" s="22" t="s">
        <v>39</v>
      </c>
      <c r="C31" s="14">
        <v>2370263</v>
      </c>
      <c r="E31" s="14">
        <v>11474498884</v>
      </c>
      <c r="G31" s="14">
        <v>12063538868</v>
      </c>
      <c r="I31" s="14">
        <v>-589039984</v>
      </c>
      <c r="K31" s="14">
        <v>2370263</v>
      </c>
      <c r="M31" s="14">
        <v>11474498884</v>
      </c>
      <c r="O31" s="14">
        <v>16610927543</v>
      </c>
      <c r="Q31" s="14">
        <v>-5136428659</v>
      </c>
    </row>
    <row r="32" spans="1:17" s="29" customFormat="1" ht="18.75" x14ac:dyDescent="0.45">
      <c r="A32" s="22" t="s">
        <v>40</v>
      </c>
      <c r="C32" s="14">
        <v>11130842</v>
      </c>
      <c r="E32" s="14">
        <v>22250937729</v>
      </c>
      <c r="G32" s="14">
        <v>19307750540</v>
      </c>
      <c r="I32" s="14">
        <v>2943187189</v>
      </c>
      <c r="K32" s="14">
        <v>11130842</v>
      </c>
      <c r="M32" s="14">
        <v>22250937729</v>
      </c>
      <c r="O32" s="14">
        <v>22328390023</v>
      </c>
      <c r="Q32" s="14">
        <v>-77452294</v>
      </c>
    </row>
    <row r="33" spans="1:17" s="29" customFormat="1" ht="18.75" x14ac:dyDescent="0.45">
      <c r="A33" s="22" t="s">
        <v>41</v>
      </c>
      <c r="C33" s="14">
        <v>1028378</v>
      </c>
      <c r="E33" s="14">
        <v>4804618009</v>
      </c>
      <c r="G33" s="14">
        <v>5024403727</v>
      </c>
      <c r="I33" s="14">
        <v>-219785718</v>
      </c>
      <c r="K33" s="14">
        <v>1028378</v>
      </c>
      <c r="M33" s="14">
        <v>4804618009</v>
      </c>
      <c r="O33" s="14">
        <v>5683760879</v>
      </c>
      <c r="Q33" s="14">
        <v>-879142870</v>
      </c>
    </row>
    <row r="34" spans="1:17" s="29" customFormat="1" ht="18.75" x14ac:dyDescent="0.45">
      <c r="A34" s="22" t="s">
        <v>42</v>
      </c>
      <c r="C34" s="14">
        <v>6508548</v>
      </c>
      <c r="E34" s="14">
        <v>28745419765</v>
      </c>
      <c r="G34" s="14">
        <v>25995745356</v>
      </c>
      <c r="I34" s="14">
        <v>2749674409</v>
      </c>
      <c r="K34" s="14">
        <v>6508548</v>
      </c>
      <c r="M34" s="14">
        <v>28745419765</v>
      </c>
      <c r="O34" s="14">
        <v>27334998539</v>
      </c>
      <c r="Q34" s="14">
        <v>1410421226</v>
      </c>
    </row>
    <row r="35" spans="1:17" s="29" customFormat="1" ht="18.75" x14ac:dyDescent="0.45">
      <c r="A35" s="22" t="s">
        <v>43</v>
      </c>
      <c r="C35" s="14">
        <v>5109828</v>
      </c>
      <c r="E35" s="14">
        <v>112102899231</v>
      </c>
      <c r="G35" s="14">
        <v>99759897640</v>
      </c>
      <c r="I35" s="14">
        <v>12343001591</v>
      </c>
      <c r="K35" s="14">
        <v>5109828</v>
      </c>
      <c r="M35" s="14">
        <v>112102899231</v>
      </c>
      <c r="O35" s="14">
        <v>122261748278</v>
      </c>
      <c r="Q35" s="14">
        <v>-10158849047</v>
      </c>
    </row>
    <row r="36" spans="1:17" s="29" customFormat="1" ht="18.75" x14ac:dyDescent="0.45">
      <c r="A36" s="22" t="s">
        <v>44</v>
      </c>
      <c r="C36" s="14">
        <v>4563157</v>
      </c>
      <c r="E36" s="14">
        <v>124876251122</v>
      </c>
      <c r="G36" s="14">
        <v>102196220043</v>
      </c>
      <c r="I36" s="14">
        <v>22680031079</v>
      </c>
      <c r="K36" s="14">
        <v>4563157</v>
      </c>
      <c r="M36" s="14">
        <v>124876251122</v>
      </c>
      <c r="O36" s="14">
        <v>128913296654</v>
      </c>
      <c r="Q36" s="14">
        <v>-4037045532</v>
      </c>
    </row>
    <row r="37" spans="1:17" s="29" customFormat="1" ht="18.75" x14ac:dyDescent="0.45">
      <c r="A37" s="22" t="s">
        <v>45</v>
      </c>
      <c r="C37" s="14">
        <v>1662000</v>
      </c>
      <c r="E37" s="14">
        <v>25112088720</v>
      </c>
      <c r="G37" s="14">
        <v>26565946488</v>
      </c>
      <c r="I37" s="14">
        <v>-1453857768</v>
      </c>
      <c r="K37" s="14">
        <v>1662000</v>
      </c>
      <c r="M37" s="14">
        <v>25112088720</v>
      </c>
      <c r="O37" s="14">
        <v>23691273174</v>
      </c>
      <c r="Q37" s="14">
        <v>1420815546</v>
      </c>
    </row>
    <row r="38" spans="1:17" s="29" customFormat="1" ht="18.75" x14ac:dyDescent="0.45">
      <c r="A38" s="22" t="s">
        <v>46</v>
      </c>
      <c r="C38" s="14">
        <v>1213245</v>
      </c>
      <c r="E38" s="14">
        <v>22070279318</v>
      </c>
      <c r="G38" s="14">
        <v>21419025174</v>
      </c>
      <c r="I38" s="14">
        <v>651254144</v>
      </c>
      <c r="K38" s="14">
        <v>1213245</v>
      </c>
      <c r="M38" s="14">
        <v>22070279318</v>
      </c>
      <c r="O38" s="14">
        <v>25482435395</v>
      </c>
      <c r="Q38" s="14">
        <v>-3412156077</v>
      </c>
    </row>
    <row r="39" spans="1:17" s="29" customFormat="1" ht="18.75" x14ac:dyDescent="0.45">
      <c r="A39" s="22" t="s">
        <v>47</v>
      </c>
      <c r="C39" s="14">
        <v>132164</v>
      </c>
      <c r="E39" s="14">
        <v>27736444021</v>
      </c>
      <c r="G39" s="14">
        <v>25374274338</v>
      </c>
      <c r="I39" s="14">
        <v>2362169683</v>
      </c>
      <c r="K39" s="14">
        <v>132164</v>
      </c>
      <c r="M39" s="14">
        <v>27736444021</v>
      </c>
      <c r="O39" s="14">
        <v>35561102994</v>
      </c>
      <c r="Q39" s="14">
        <v>-7824658973</v>
      </c>
    </row>
    <row r="40" spans="1:17" s="29" customFormat="1" ht="18.75" x14ac:dyDescent="0.45">
      <c r="A40" s="22" t="s">
        <v>48</v>
      </c>
      <c r="C40" s="14">
        <v>1099874</v>
      </c>
      <c r="E40" s="14">
        <v>37457477225</v>
      </c>
      <c r="G40" s="14">
        <v>37413744035</v>
      </c>
      <c r="I40" s="14">
        <v>43733190</v>
      </c>
      <c r="K40" s="14">
        <v>1099874</v>
      </c>
      <c r="M40" s="14">
        <v>37457477225</v>
      </c>
      <c r="O40" s="14">
        <v>38222808050</v>
      </c>
      <c r="Q40" s="14">
        <v>-765330825</v>
      </c>
    </row>
    <row r="41" spans="1:17" s="29" customFormat="1" ht="18.75" x14ac:dyDescent="0.45">
      <c r="A41" s="22" t="s">
        <v>49</v>
      </c>
      <c r="C41" s="14">
        <v>465796</v>
      </c>
      <c r="E41" s="14">
        <v>27938899163</v>
      </c>
      <c r="G41" s="14">
        <v>25017214481</v>
      </c>
      <c r="I41" s="14">
        <v>2921684682</v>
      </c>
      <c r="K41" s="14">
        <v>465796</v>
      </c>
      <c r="M41" s="14">
        <v>27938899163</v>
      </c>
      <c r="O41" s="14">
        <v>32346892534</v>
      </c>
      <c r="Q41" s="14">
        <v>-4407993371</v>
      </c>
    </row>
    <row r="42" spans="1:17" s="29" customFormat="1" ht="37.5" x14ac:dyDescent="0.45">
      <c r="A42" s="22" t="s">
        <v>50</v>
      </c>
      <c r="C42" s="14">
        <v>3622500</v>
      </c>
      <c r="E42" s="14">
        <v>8915942605</v>
      </c>
      <c r="G42" s="14">
        <v>10928871489</v>
      </c>
      <c r="I42" s="14">
        <v>-2012928884</v>
      </c>
      <c r="K42" s="14">
        <v>3622500</v>
      </c>
      <c r="M42" s="14">
        <v>8915942605</v>
      </c>
      <c r="O42" s="14">
        <v>11566238953</v>
      </c>
      <c r="Q42" s="14">
        <v>-2650296348</v>
      </c>
    </row>
    <row r="43" spans="1:17" s="29" customFormat="1" ht="37.5" x14ac:dyDescent="0.45">
      <c r="A43" s="22" t="s">
        <v>51</v>
      </c>
      <c r="C43" s="14">
        <v>4128131</v>
      </c>
      <c r="E43" s="14">
        <v>16377342365</v>
      </c>
      <c r="G43" s="14">
        <v>15306310955</v>
      </c>
      <c r="I43" s="14">
        <v>1071031410</v>
      </c>
      <c r="K43" s="14">
        <v>4128131</v>
      </c>
      <c r="M43" s="14">
        <v>16377342365</v>
      </c>
      <c r="O43" s="14">
        <v>17152916834</v>
      </c>
      <c r="Q43" s="14">
        <v>-775574469</v>
      </c>
    </row>
    <row r="44" spans="1:17" s="29" customFormat="1" ht="18.75" x14ac:dyDescent="0.45">
      <c r="A44" s="22" t="s">
        <v>52</v>
      </c>
      <c r="C44" s="14">
        <v>25509423</v>
      </c>
      <c r="E44" s="14">
        <v>69682800032</v>
      </c>
      <c r="G44" s="14">
        <v>91845379082</v>
      </c>
      <c r="I44" s="14">
        <v>-22162579050</v>
      </c>
      <c r="K44" s="14">
        <v>25509423</v>
      </c>
      <c r="M44" s="14">
        <v>69682800032</v>
      </c>
      <c r="O44" s="14">
        <v>154721861585</v>
      </c>
      <c r="Q44" s="14">
        <v>-85039061553</v>
      </c>
    </row>
    <row r="45" spans="1:17" s="29" customFormat="1" ht="18.75" x14ac:dyDescent="0.45">
      <c r="A45" s="22" t="s">
        <v>53</v>
      </c>
      <c r="C45" s="14">
        <v>6241667</v>
      </c>
      <c r="E45" s="14">
        <v>9443293262</v>
      </c>
      <c r="G45" s="14">
        <v>12955056722</v>
      </c>
      <c r="I45" s="14">
        <v>-3511763460</v>
      </c>
      <c r="K45" s="14">
        <v>6241667</v>
      </c>
      <c r="M45" s="14">
        <v>9443293262</v>
      </c>
      <c r="O45" s="14">
        <v>8834928884</v>
      </c>
      <c r="Q45" s="14">
        <v>608364378</v>
      </c>
    </row>
    <row r="46" spans="1:17" s="29" customFormat="1" ht="18.75" x14ac:dyDescent="0.45">
      <c r="A46" s="22" t="s">
        <v>54</v>
      </c>
      <c r="C46" s="14">
        <v>5072000</v>
      </c>
      <c r="E46" s="14">
        <v>122012082720</v>
      </c>
      <c r="G46" s="14">
        <v>101895214536</v>
      </c>
      <c r="I46" s="14">
        <v>20116868184</v>
      </c>
      <c r="K46" s="14">
        <v>5072000</v>
      </c>
      <c r="M46" s="14">
        <v>122012082720</v>
      </c>
      <c r="O46" s="14">
        <v>107945400456</v>
      </c>
      <c r="Q46" s="14">
        <v>14066682264</v>
      </c>
    </row>
    <row r="47" spans="1:17" s="29" customFormat="1" ht="18.75" x14ac:dyDescent="0.45">
      <c r="A47" s="22" t="s">
        <v>55</v>
      </c>
      <c r="C47" s="14">
        <v>6632373</v>
      </c>
      <c r="E47" s="14">
        <v>21618153138</v>
      </c>
      <c r="G47" s="14">
        <v>22455452756</v>
      </c>
      <c r="I47" s="14">
        <v>-837299618</v>
      </c>
      <c r="K47" s="14">
        <v>6632373</v>
      </c>
      <c r="M47" s="14">
        <v>21618153138</v>
      </c>
      <c r="O47" s="14">
        <v>30986678789</v>
      </c>
      <c r="Q47" s="14">
        <v>-9368525651</v>
      </c>
    </row>
    <row r="48" spans="1:17" s="29" customFormat="1" ht="18.75" x14ac:dyDescent="0.45">
      <c r="A48" s="22" t="s">
        <v>56</v>
      </c>
      <c r="C48" s="14">
        <v>4076155</v>
      </c>
      <c r="E48" s="14">
        <v>33067742882</v>
      </c>
      <c r="G48" s="14">
        <v>31006267817</v>
      </c>
      <c r="I48" s="14">
        <v>2061475065</v>
      </c>
      <c r="K48" s="14">
        <v>4076155</v>
      </c>
      <c r="M48" s="14">
        <v>33067742882</v>
      </c>
      <c r="O48" s="14">
        <v>30479494920</v>
      </c>
      <c r="Q48" s="14">
        <v>2588247962</v>
      </c>
    </row>
    <row r="49" spans="1:17" s="29" customFormat="1" ht="18.75" x14ac:dyDescent="0.45">
      <c r="A49" s="22" t="s">
        <v>57</v>
      </c>
      <c r="C49" s="14">
        <v>1568119</v>
      </c>
      <c r="E49" s="14">
        <v>9628686396</v>
      </c>
      <c r="G49" s="14">
        <v>8940923082</v>
      </c>
      <c r="I49" s="14">
        <v>687763314</v>
      </c>
      <c r="K49" s="14">
        <v>1568119</v>
      </c>
      <c r="M49" s="14">
        <v>9628686396</v>
      </c>
      <c r="O49" s="14">
        <v>8377297981</v>
      </c>
      <c r="Q49" s="14">
        <v>1251388415</v>
      </c>
    </row>
    <row r="50" spans="1:17" s="29" customFormat="1" ht="18.75" x14ac:dyDescent="0.45">
      <c r="A50" s="22" t="s">
        <v>58</v>
      </c>
      <c r="C50" s="14">
        <v>2856444</v>
      </c>
      <c r="E50" s="14">
        <v>22460034931</v>
      </c>
      <c r="G50" s="14">
        <v>28366087100</v>
      </c>
      <c r="I50" s="14">
        <v>-5906052169</v>
      </c>
      <c r="K50" s="14">
        <v>2856444</v>
      </c>
      <c r="M50" s="14">
        <v>22460034931</v>
      </c>
      <c r="O50" s="14">
        <v>31716635927</v>
      </c>
      <c r="Q50" s="14">
        <v>-9256600996</v>
      </c>
    </row>
    <row r="51" spans="1:17" s="29" customFormat="1" ht="18.75" x14ac:dyDescent="0.45">
      <c r="A51" s="22" t="s">
        <v>59</v>
      </c>
      <c r="C51" s="14">
        <v>30000480</v>
      </c>
      <c r="E51" s="14">
        <v>143145490291</v>
      </c>
      <c r="G51" s="14">
        <v>140103648623</v>
      </c>
      <c r="I51" s="14">
        <v>3041841668</v>
      </c>
      <c r="K51" s="14">
        <v>30000480</v>
      </c>
      <c r="M51" s="14">
        <v>143145490291</v>
      </c>
      <c r="O51" s="14">
        <v>148394158268</v>
      </c>
      <c r="Q51" s="14">
        <v>-5248667977</v>
      </c>
    </row>
    <row r="52" spans="1:17" s="29" customFormat="1" ht="18.75" x14ac:dyDescent="0.45">
      <c r="A52" s="22" t="s">
        <v>60</v>
      </c>
      <c r="C52" s="14">
        <v>4864824</v>
      </c>
      <c r="E52" s="14">
        <v>13961180644</v>
      </c>
      <c r="G52" s="14">
        <v>15798814397</v>
      </c>
      <c r="I52" s="14">
        <v>-1837633753</v>
      </c>
      <c r="K52" s="14">
        <v>4864824</v>
      </c>
      <c r="M52" s="14">
        <v>13961180644</v>
      </c>
      <c r="O52" s="14">
        <v>21007055323</v>
      </c>
      <c r="Q52" s="14">
        <v>-7045874679</v>
      </c>
    </row>
    <row r="53" spans="1:17" s="29" customFormat="1" ht="18.75" x14ac:dyDescent="0.45">
      <c r="A53" s="22" t="s">
        <v>61</v>
      </c>
      <c r="C53" s="14">
        <v>164000</v>
      </c>
      <c r="E53" s="14">
        <v>22735354932</v>
      </c>
      <c r="G53" s="14">
        <v>21931645626</v>
      </c>
      <c r="I53" s="14">
        <v>803709306</v>
      </c>
      <c r="K53" s="14">
        <v>164000</v>
      </c>
      <c r="M53" s="14">
        <v>22735354932</v>
      </c>
      <c r="O53" s="14">
        <v>29005265664</v>
      </c>
      <c r="Q53" s="14">
        <v>-6269910732</v>
      </c>
    </row>
    <row r="54" spans="1:17" s="29" customFormat="1" ht="18.75" x14ac:dyDescent="0.45">
      <c r="A54" s="22" t="s">
        <v>62</v>
      </c>
      <c r="C54" s="14">
        <v>3073204</v>
      </c>
      <c r="E54" s="14">
        <v>24408798305</v>
      </c>
      <c r="G54" s="14">
        <v>22178707847</v>
      </c>
      <c r="I54" s="14">
        <v>2230090458</v>
      </c>
      <c r="K54" s="14">
        <v>3073204</v>
      </c>
      <c r="M54" s="14">
        <v>24408798305</v>
      </c>
      <c r="O54" s="14">
        <v>27494265926</v>
      </c>
      <c r="Q54" s="14">
        <v>-3085467621</v>
      </c>
    </row>
    <row r="55" spans="1:17" s="29" customFormat="1" ht="18.75" x14ac:dyDescent="0.45">
      <c r="A55" s="22" t="s">
        <v>63</v>
      </c>
      <c r="C55" s="14">
        <v>16876978</v>
      </c>
      <c r="E55" s="14">
        <v>97975110288</v>
      </c>
      <c r="G55" s="14">
        <v>83882799904</v>
      </c>
      <c r="I55" s="14">
        <v>14092310384</v>
      </c>
      <c r="K55" s="14">
        <v>16876978</v>
      </c>
      <c r="M55" s="14">
        <v>97975110288</v>
      </c>
      <c r="O55" s="14">
        <v>109215405476</v>
      </c>
      <c r="Q55" s="14">
        <v>-11240295188</v>
      </c>
    </row>
    <row r="56" spans="1:17" s="29" customFormat="1" ht="18.75" x14ac:dyDescent="0.45">
      <c r="A56" s="22" t="s">
        <v>64</v>
      </c>
      <c r="C56" s="14">
        <v>5214517</v>
      </c>
      <c r="E56" s="14">
        <v>41467924991</v>
      </c>
      <c r="G56" s="14">
        <v>38565170241</v>
      </c>
      <c r="I56" s="14">
        <v>2902754750</v>
      </c>
      <c r="K56" s="14">
        <v>5214517</v>
      </c>
      <c r="M56" s="14">
        <v>41467924991</v>
      </c>
      <c r="O56" s="14">
        <v>34159203211</v>
      </c>
      <c r="Q56" s="14">
        <v>7308721780</v>
      </c>
    </row>
    <row r="57" spans="1:17" s="29" customFormat="1" ht="18.75" x14ac:dyDescent="0.45">
      <c r="A57" s="22" t="s">
        <v>65</v>
      </c>
      <c r="C57" s="14">
        <v>10720786</v>
      </c>
      <c r="E57" s="14">
        <v>61384304582</v>
      </c>
      <c r="G57" s="14">
        <v>54563826295</v>
      </c>
      <c r="I57" s="14">
        <v>6820478287</v>
      </c>
      <c r="K57" s="14">
        <v>10720786</v>
      </c>
      <c r="M57" s="14">
        <v>61384304582</v>
      </c>
      <c r="O57" s="14">
        <v>54691710263</v>
      </c>
      <c r="Q57" s="14">
        <v>6692594319</v>
      </c>
    </row>
    <row r="58" spans="1:17" s="29" customFormat="1" ht="18.75" x14ac:dyDescent="0.45">
      <c r="A58" s="22" t="s">
        <v>66</v>
      </c>
      <c r="C58" s="14">
        <v>18757689</v>
      </c>
      <c r="E58" s="14">
        <v>143388360971</v>
      </c>
      <c r="G58" s="14">
        <v>127912113948</v>
      </c>
      <c r="I58" s="14">
        <v>15476247023</v>
      </c>
      <c r="K58" s="14">
        <v>18757689</v>
      </c>
      <c r="M58" s="14">
        <v>143388360971</v>
      </c>
      <c r="O58" s="14">
        <v>127539192333</v>
      </c>
      <c r="Q58" s="14">
        <v>15849168638</v>
      </c>
    </row>
    <row r="59" spans="1:17" s="29" customFormat="1" ht="18.75" x14ac:dyDescent="0.45">
      <c r="A59" s="22" t="s">
        <v>67</v>
      </c>
      <c r="C59" s="14">
        <v>435742</v>
      </c>
      <c r="E59" s="14">
        <v>26513070801</v>
      </c>
      <c r="G59" s="14">
        <v>21644472275</v>
      </c>
      <c r="I59" s="14">
        <v>4868598526</v>
      </c>
      <c r="K59" s="14">
        <v>435742</v>
      </c>
      <c r="M59" s="14">
        <v>26513070801</v>
      </c>
      <c r="O59" s="14">
        <v>26164718249</v>
      </c>
      <c r="Q59" s="14">
        <v>348352552</v>
      </c>
    </row>
    <row r="60" spans="1:17" s="29" customFormat="1" ht="18.75" x14ac:dyDescent="0.45">
      <c r="A60" s="22" t="s">
        <v>68</v>
      </c>
      <c r="C60" s="14">
        <v>7481555</v>
      </c>
      <c r="E60" s="14">
        <v>78609510134</v>
      </c>
      <c r="G60" s="14">
        <v>74519138272</v>
      </c>
      <c r="I60" s="14">
        <v>4090371862</v>
      </c>
      <c r="K60" s="14">
        <v>7481555</v>
      </c>
      <c r="M60" s="14">
        <v>78609510134</v>
      </c>
      <c r="O60" s="14">
        <v>90954996115</v>
      </c>
      <c r="Q60" s="14">
        <v>-12345485981</v>
      </c>
    </row>
    <row r="61" spans="1:17" s="29" customFormat="1" ht="18.75" x14ac:dyDescent="0.45">
      <c r="A61" s="22" t="s">
        <v>69</v>
      </c>
      <c r="C61" s="14">
        <v>145</v>
      </c>
      <c r="E61" s="14">
        <v>1634516</v>
      </c>
      <c r="G61" s="14">
        <v>1572537</v>
      </c>
      <c r="I61" s="14">
        <v>61979</v>
      </c>
      <c r="K61" s="14">
        <v>145</v>
      </c>
      <c r="M61" s="14">
        <v>1634516</v>
      </c>
      <c r="O61" s="14">
        <v>2123142</v>
      </c>
      <c r="Q61" s="14">
        <v>-488626</v>
      </c>
    </row>
    <row r="62" spans="1:17" s="29" customFormat="1" ht="18.75" x14ac:dyDescent="0.45">
      <c r="A62" s="22" t="s">
        <v>70</v>
      </c>
      <c r="C62" s="14">
        <v>30102294</v>
      </c>
      <c r="E62" s="14">
        <v>136479648385</v>
      </c>
      <c r="G62" s="14">
        <v>156199027531</v>
      </c>
      <c r="I62" s="14">
        <v>-19719379146</v>
      </c>
      <c r="K62" s="14">
        <v>30102294</v>
      </c>
      <c r="M62" s="14">
        <v>136479648385</v>
      </c>
      <c r="O62" s="14">
        <v>169365229085</v>
      </c>
      <c r="Q62" s="14">
        <v>-32885580700</v>
      </c>
    </row>
    <row r="63" spans="1:17" s="29" customFormat="1" ht="18.75" x14ac:dyDescent="0.45">
      <c r="A63" s="22" t="s">
        <v>71</v>
      </c>
      <c r="C63" s="14">
        <v>5250000</v>
      </c>
      <c r="E63" s="14">
        <v>43837605000</v>
      </c>
      <c r="G63" s="14">
        <v>50308870500</v>
      </c>
      <c r="I63" s="14">
        <v>-6471265500</v>
      </c>
      <c r="K63" s="14">
        <v>5250000</v>
      </c>
      <c r="M63" s="14">
        <v>43837605000</v>
      </c>
      <c r="O63" s="14">
        <v>58032639000</v>
      </c>
      <c r="Q63" s="14">
        <v>-14195034000</v>
      </c>
    </row>
    <row r="64" spans="1:17" s="29" customFormat="1" ht="18.75" x14ac:dyDescent="0.45">
      <c r="A64" s="22" t="s">
        <v>72</v>
      </c>
      <c r="C64" s="14">
        <v>11516363</v>
      </c>
      <c r="E64" s="14">
        <v>32271462765</v>
      </c>
      <c r="G64" s="14">
        <v>29970446796</v>
      </c>
      <c r="I64" s="14">
        <v>2301015969</v>
      </c>
      <c r="K64" s="14">
        <v>11516363</v>
      </c>
      <c r="M64" s="14">
        <v>32271462765</v>
      </c>
      <c r="O64" s="14">
        <v>36953629586</v>
      </c>
      <c r="Q64" s="14">
        <v>-4682166821</v>
      </c>
    </row>
    <row r="65" spans="1:17" s="29" customFormat="1" ht="18.75" x14ac:dyDescent="0.45">
      <c r="A65" s="22" t="s">
        <v>73</v>
      </c>
      <c r="C65" s="14">
        <v>6195381</v>
      </c>
      <c r="E65" s="14">
        <v>27891930210</v>
      </c>
      <c r="G65" s="14">
        <v>29129792425</v>
      </c>
      <c r="I65" s="14">
        <v>-1237862215</v>
      </c>
      <c r="K65" s="14">
        <v>6195381</v>
      </c>
      <c r="M65" s="14">
        <v>27891930210</v>
      </c>
      <c r="O65" s="14">
        <v>30679581569</v>
      </c>
      <c r="Q65" s="14">
        <v>-2787651359</v>
      </c>
    </row>
    <row r="66" spans="1:17" s="29" customFormat="1" ht="18.75" x14ac:dyDescent="0.45">
      <c r="A66" s="22" t="s">
        <v>74</v>
      </c>
      <c r="C66" s="14">
        <v>39</v>
      </c>
      <c r="E66" s="14">
        <v>986644</v>
      </c>
      <c r="G66" s="14">
        <v>764962</v>
      </c>
      <c r="I66" s="14">
        <v>221682</v>
      </c>
      <c r="K66" s="14">
        <v>39</v>
      </c>
      <c r="M66" s="14">
        <v>986644</v>
      </c>
      <c r="O66" s="14">
        <v>764962</v>
      </c>
      <c r="Q66" s="14">
        <v>221682</v>
      </c>
    </row>
    <row r="67" spans="1:17" s="29" customFormat="1" ht="18.75" x14ac:dyDescent="0.45">
      <c r="A67" s="22" t="s">
        <v>75</v>
      </c>
      <c r="C67" s="14">
        <v>5277328</v>
      </c>
      <c r="E67" s="14">
        <v>24330613593</v>
      </c>
      <c r="G67" s="14">
        <v>21177810926</v>
      </c>
      <c r="I67" s="14">
        <v>3152802667</v>
      </c>
      <c r="K67" s="14">
        <v>5277328</v>
      </c>
      <c r="M67" s="14">
        <v>24330613593</v>
      </c>
      <c r="O67" s="14">
        <v>23800774875</v>
      </c>
      <c r="Q67" s="14">
        <v>529838718</v>
      </c>
    </row>
    <row r="68" spans="1:17" s="29" customFormat="1" ht="18.75" x14ac:dyDescent="0.45">
      <c r="A68" s="22" t="s">
        <v>76</v>
      </c>
      <c r="C68" s="14">
        <v>447572</v>
      </c>
      <c r="E68" s="14">
        <v>20479158812</v>
      </c>
      <c r="G68" s="14">
        <v>21226605842</v>
      </c>
      <c r="I68" s="14">
        <v>-747447030</v>
      </c>
      <c r="K68" s="14">
        <v>447572</v>
      </c>
      <c r="M68" s="14">
        <v>20479158812</v>
      </c>
      <c r="O68" s="14">
        <v>25920395229</v>
      </c>
      <c r="Q68" s="14">
        <v>-5441236417</v>
      </c>
    </row>
    <row r="69" spans="1:17" s="29" customFormat="1" ht="18.75" x14ac:dyDescent="0.45">
      <c r="A69" s="22" t="s">
        <v>77</v>
      </c>
      <c r="C69" s="14">
        <v>630116</v>
      </c>
      <c r="E69" s="14">
        <v>26182132650</v>
      </c>
      <c r="G69" s="14">
        <v>24948190034</v>
      </c>
      <c r="I69" s="14">
        <v>1233942616</v>
      </c>
      <c r="K69" s="14">
        <v>630116</v>
      </c>
      <c r="M69" s="14">
        <v>26182132650</v>
      </c>
      <c r="O69" s="14">
        <v>24728961651</v>
      </c>
      <c r="Q69" s="14">
        <v>1453170999</v>
      </c>
    </row>
    <row r="70" spans="1:17" s="29" customFormat="1" ht="18.75" x14ac:dyDescent="0.45">
      <c r="A70" s="22" t="s">
        <v>78</v>
      </c>
      <c r="C70" s="14">
        <v>1897609</v>
      </c>
      <c r="E70" s="14">
        <v>22107649614</v>
      </c>
      <c r="G70" s="14">
        <v>23390346008</v>
      </c>
      <c r="I70" s="14">
        <v>-1282696394</v>
      </c>
      <c r="K70" s="14">
        <v>1897609</v>
      </c>
      <c r="M70" s="14">
        <v>22107649614</v>
      </c>
      <c r="O70" s="14">
        <v>31633556658</v>
      </c>
      <c r="Q70" s="14">
        <v>-9525907044</v>
      </c>
    </row>
    <row r="71" spans="1:17" s="29" customFormat="1" ht="18.75" x14ac:dyDescent="0.45">
      <c r="A71" s="22" t="s">
        <v>79</v>
      </c>
      <c r="C71" s="14">
        <v>799609</v>
      </c>
      <c r="E71" s="14">
        <v>131746607359</v>
      </c>
      <c r="G71" s="14">
        <v>129600508778</v>
      </c>
      <c r="I71" s="14">
        <v>2146098581</v>
      </c>
      <c r="K71" s="14">
        <v>799609</v>
      </c>
      <c r="M71" s="14">
        <v>131746607359</v>
      </c>
      <c r="O71" s="14">
        <v>120292799745</v>
      </c>
      <c r="Q71" s="14">
        <v>11453807614</v>
      </c>
    </row>
    <row r="72" spans="1:17" s="29" customFormat="1" ht="18.75" x14ac:dyDescent="0.45">
      <c r="A72" s="22" t="s">
        <v>80</v>
      </c>
      <c r="C72" s="14">
        <v>524472</v>
      </c>
      <c r="E72" s="14">
        <v>93420955861</v>
      </c>
      <c r="G72" s="14">
        <v>73260297548</v>
      </c>
      <c r="I72" s="14">
        <v>20160658313</v>
      </c>
      <c r="K72" s="14">
        <v>524472</v>
      </c>
      <c r="M72" s="14">
        <v>93420955861</v>
      </c>
      <c r="O72" s="14">
        <v>83416222656</v>
      </c>
      <c r="Q72" s="14">
        <v>10004733205</v>
      </c>
    </row>
    <row r="73" spans="1:17" s="29" customFormat="1" ht="18.75" x14ac:dyDescent="0.45">
      <c r="A73" s="22" t="s">
        <v>81</v>
      </c>
      <c r="C73" s="14">
        <v>914746</v>
      </c>
      <c r="E73" s="14">
        <v>14139665713</v>
      </c>
      <c r="G73" s="14">
        <v>13457688267</v>
      </c>
      <c r="I73" s="14">
        <v>681977446</v>
      </c>
      <c r="K73" s="14">
        <v>914746</v>
      </c>
      <c r="M73" s="14">
        <v>14139665713</v>
      </c>
      <c r="O73" s="14">
        <v>14457921855</v>
      </c>
      <c r="Q73" s="14">
        <v>-318256142</v>
      </c>
    </row>
    <row r="74" spans="1:17" s="29" customFormat="1" ht="18.75" x14ac:dyDescent="0.45">
      <c r="A74" s="22" t="s">
        <v>82</v>
      </c>
      <c r="C74" s="14">
        <v>9469137</v>
      </c>
      <c r="E74" s="14">
        <v>42715266591</v>
      </c>
      <c r="G74" s="14">
        <v>42470533904</v>
      </c>
      <c r="I74" s="14">
        <v>244732687</v>
      </c>
      <c r="K74" s="14">
        <v>9469137</v>
      </c>
      <c r="M74" s="14">
        <v>42715266591</v>
      </c>
      <c r="O74" s="14">
        <v>75396493035</v>
      </c>
      <c r="Q74" s="14">
        <v>-32681226444</v>
      </c>
    </row>
    <row r="75" spans="1:17" s="29" customFormat="1" ht="18.75" x14ac:dyDescent="0.45">
      <c r="A75" s="22" t="s">
        <v>83</v>
      </c>
      <c r="C75" s="14">
        <v>1073068</v>
      </c>
      <c r="E75" s="14">
        <v>57387558603</v>
      </c>
      <c r="G75" s="14">
        <v>52267479025</v>
      </c>
      <c r="I75" s="14">
        <v>5120079578</v>
      </c>
      <c r="K75" s="14">
        <v>1073068</v>
      </c>
      <c r="M75" s="14">
        <v>57387558603</v>
      </c>
      <c r="O75" s="14">
        <v>51371979177</v>
      </c>
      <c r="Q75" s="14">
        <v>6015579426</v>
      </c>
    </row>
    <row r="76" spans="1:17" s="29" customFormat="1" ht="37.5" x14ac:dyDescent="0.45">
      <c r="A76" s="22" t="s">
        <v>84</v>
      </c>
      <c r="C76" s="14">
        <v>8502170</v>
      </c>
      <c r="E76" s="14">
        <v>12761888954</v>
      </c>
      <c r="G76" s="14">
        <v>12491438327</v>
      </c>
      <c r="I76" s="14">
        <v>270450627</v>
      </c>
      <c r="K76" s="14">
        <v>8502170</v>
      </c>
      <c r="M76" s="14">
        <v>12761888954</v>
      </c>
      <c r="O76" s="14">
        <v>16438327162</v>
      </c>
      <c r="Q76" s="14">
        <v>-3676438208</v>
      </c>
    </row>
    <row r="77" spans="1:17" s="29" customFormat="1" ht="56.25" x14ac:dyDescent="0.45">
      <c r="A77" s="22" t="s">
        <v>85</v>
      </c>
      <c r="C77" s="14">
        <v>0</v>
      </c>
      <c r="E77" s="14">
        <v>571</v>
      </c>
      <c r="G77" s="14">
        <v>571</v>
      </c>
      <c r="I77" s="14">
        <v>0</v>
      </c>
      <c r="K77" s="14">
        <v>0</v>
      </c>
      <c r="M77" s="14">
        <v>571</v>
      </c>
      <c r="O77" s="14">
        <v>571</v>
      </c>
      <c r="Q77" s="14">
        <v>0</v>
      </c>
    </row>
    <row r="78" spans="1:17" s="29" customFormat="1" ht="18.75" x14ac:dyDescent="0.45">
      <c r="A78" s="22" t="s">
        <v>86</v>
      </c>
      <c r="C78" s="14">
        <v>4335717</v>
      </c>
      <c r="E78" s="14">
        <v>33539793423</v>
      </c>
      <c r="G78" s="14">
        <v>30173514079</v>
      </c>
      <c r="I78" s="14">
        <v>3366279344</v>
      </c>
      <c r="K78" s="14">
        <v>4335717</v>
      </c>
      <c r="M78" s="14">
        <v>33539793423</v>
      </c>
      <c r="O78" s="14">
        <v>31482357448</v>
      </c>
      <c r="Q78" s="14">
        <v>2057435975</v>
      </c>
    </row>
    <row r="79" spans="1:17" s="29" customFormat="1" ht="18.75" x14ac:dyDescent="0.45">
      <c r="A79" s="17" t="s">
        <v>87</v>
      </c>
      <c r="C79" s="17">
        <f>SUM(C9:$C$78)</f>
        <v>471424142</v>
      </c>
      <c r="E79" s="17">
        <f>SUM(E9:$E$78)</f>
        <v>2879049308957</v>
      </c>
      <c r="G79" s="17">
        <f>SUM(G9:$G$78)</f>
        <v>2737971333168</v>
      </c>
      <c r="I79" s="17">
        <f>SUM(I9:$I$78)</f>
        <v>141077975789</v>
      </c>
      <c r="K79" s="17">
        <f>SUM(K9:$K$78)</f>
        <v>471424142</v>
      </c>
      <c r="M79" s="17">
        <f>SUM(M9:$M$78)</f>
        <v>2879049308957</v>
      </c>
      <c r="O79" s="17">
        <f>SUM(O9:$O$78)</f>
        <v>3163189901478</v>
      </c>
      <c r="Q79" s="17">
        <f>SUM(Q9:$Q$78)</f>
        <v>-284140592521</v>
      </c>
    </row>
    <row r="80" spans="1:17" s="29" customFormat="1" ht="18.75" x14ac:dyDescent="0.45">
      <c r="C80" s="19"/>
      <c r="E80" s="19"/>
      <c r="G80" s="19"/>
      <c r="I80" s="19"/>
      <c r="K80" s="19"/>
      <c r="M80" s="19"/>
      <c r="O80" s="19"/>
      <c r="Q80" s="19"/>
    </row>
    <row r="81" spans="1:17" s="29" customFormat="1" ht="18.75" x14ac:dyDescent="0.45"/>
    <row r="82" spans="1:17" s="29" customFormat="1" ht="18.75" x14ac:dyDescent="0.45">
      <c r="A82" s="25" t="s">
        <v>199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2"/>
    </row>
    <row r="83" spans="1:17" s="29" customFormat="1" ht="18.75" x14ac:dyDescent="0.45"/>
  </sheetData>
  <mergeCells count="7">
    <mergeCell ref="A82:Q8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8"/>
  <sheetViews>
    <sheetView rightToLeft="1" tabSelected="1" topLeftCell="A50" workbookViewId="0">
      <selection activeCell="J69" sqref="J69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0.710937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.7109375" style="6" bestFit="1" customWidth="1"/>
    <col min="16" max="16" width="1.42578125" style="6" customWidth="1"/>
    <col min="17" max="17" width="17" style="6" customWidth="1"/>
    <col min="18" max="18" width="1.42578125" style="6" customWidth="1"/>
    <col min="19" max="19" width="17" style="6" customWidth="1"/>
    <col min="20" max="20" width="1.42578125" style="6" customWidth="1"/>
    <col min="21" max="21" width="10.7109375" style="6" customWidth="1"/>
    <col min="22" max="16384" width="9.140625" style="6"/>
  </cols>
  <sheetData>
    <row r="1" spans="1:2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29" customFormat="1" ht="18.75" x14ac:dyDescent="0.45"/>
    <row r="5" spans="1:21" s="29" customFormat="1" ht="21" x14ac:dyDescent="0.45">
      <c r="A5" s="7" t="s">
        <v>202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s="29" customFormat="1" ht="18.75" x14ac:dyDescent="0.45"/>
    <row r="7" spans="1:21" s="29" customFormat="1" ht="21" x14ac:dyDescent="0.45">
      <c r="C7" s="8" t="s">
        <v>154</v>
      </c>
      <c r="D7" s="30"/>
      <c r="E7" s="30"/>
      <c r="F7" s="30"/>
      <c r="G7" s="30"/>
      <c r="H7" s="30"/>
      <c r="I7" s="30"/>
      <c r="J7" s="30"/>
      <c r="K7" s="30"/>
      <c r="M7" s="8" t="s">
        <v>7</v>
      </c>
      <c r="N7" s="30"/>
      <c r="O7" s="30"/>
      <c r="P7" s="30"/>
      <c r="Q7" s="30"/>
      <c r="R7" s="30"/>
      <c r="S7" s="30"/>
      <c r="T7" s="30"/>
      <c r="U7" s="30"/>
    </row>
    <row r="8" spans="1:21" s="29" customFormat="1" ht="42" x14ac:dyDescent="0.45">
      <c r="A8" s="20" t="s">
        <v>203</v>
      </c>
      <c r="C8" s="21" t="s">
        <v>152</v>
      </c>
      <c r="E8" s="21" t="s">
        <v>204</v>
      </c>
      <c r="G8" s="21" t="s">
        <v>205</v>
      </c>
      <c r="I8" s="21" t="s">
        <v>206</v>
      </c>
      <c r="K8" s="21" t="s">
        <v>207</v>
      </c>
      <c r="M8" s="21" t="s">
        <v>152</v>
      </c>
      <c r="O8" s="21" t="s">
        <v>204</v>
      </c>
      <c r="Q8" s="21" t="s">
        <v>205</v>
      </c>
      <c r="S8" s="21" t="s">
        <v>206</v>
      </c>
      <c r="U8" s="21" t="s">
        <v>207</v>
      </c>
    </row>
    <row r="9" spans="1:21" s="29" customFormat="1" ht="18.75" x14ac:dyDescent="0.45">
      <c r="A9" s="22" t="s">
        <v>17</v>
      </c>
      <c r="C9" s="14">
        <v>0</v>
      </c>
      <c r="E9" s="14">
        <v>1029114021</v>
      </c>
      <c r="G9" s="14">
        <v>0</v>
      </c>
      <c r="I9" s="14">
        <v>1029114021</v>
      </c>
      <c r="K9" s="16">
        <v>4.0590579078138402E-3</v>
      </c>
      <c r="M9" s="14">
        <v>3657967780</v>
      </c>
      <c r="O9" s="14">
        <v>411645608</v>
      </c>
      <c r="Q9" s="14">
        <v>0</v>
      </c>
      <c r="S9" s="14">
        <v>4069613388</v>
      </c>
      <c r="U9" s="16">
        <v>-3.7185284008555496E-2</v>
      </c>
    </row>
    <row r="10" spans="1:21" s="29" customFormat="1" ht="18.75" x14ac:dyDescent="0.45">
      <c r="A10" s="22" t="s">
        <v>18</v>
      </c>
      <c r="C10" s="14">
        <v>762600000</v>
      </c>
      <c r="E10" s="14">
        <v>1365824700</v>
      </c>
      <c r="G10" s="14">
        <v>-22179850</v>
      </c>
      <c r="I10" s="14">
        <v>2106244850</v>
      </c>
      <c r="K10" s="16">
        <v>8.3075049408783408E-3</v>
      </c>
      <c r="M10" s="14">
        <v>762600000</v>
      </c>
      <c r="O10" s="14">
        <v>739573200</v>
      </c>
      <c r="Q10" s="14">
        <v>-22179850</v>
      </c>
      <c r="S10" s="14">
        <v>1479993350</v>
      </c>
      <c r="U10" s="16">
        <v>-1.352314527291492E-2</v>
      </c>
    </row>
    <row r="11" spans="1:21" s="29" customFormat="1" ht="18.75" x14ac:dyDescent="0.45">
      <c r="A11" s="22" t="s">
        <v>19</v>
      </c>
      <c r="C11" s="14">
        <v>0</v>
      </c>
      <c r="E11" s="14">
        <v>4480230736</v>
      </c>
      <c r="G11" s="14">
        <v>0</v>
      </c>
      <c r="I11" s="14">
        <v>4480230736</v>
      </c>
      <c r="K11" s="16">
        <v>1.7671040940750549E-2</v>
      </c>
      <c r="M11" s="14">
        <v>2597722000</v>
      </c>
      <c r="O11" s="14">
        <v>-4180613</v>
      </c>
      <c r="Q11" s="14">
        <v>0</v>
      </c>
      <c r="S11" s="14">
        <v>2593541387</v>
      </c>
      <c r="U11" s="16">
        <v>-2.3697969283252695E-2</v>
      </c>
    </row>
    <row r="12" spans="1:21" s="29" customFormat="1" ht="18.75" x14ac:dyDescent="0.45">
      <c r="A12" s="22" t="s">
        <v>20</v>
      </c>
      <c r="C12" s="14">
        <v>212586800</v>
      </c>
      <c r="E12" s="14">
        <v>264152385</v>
      </c>
      <c r="G12" s="14">
        <v>0</v>
      </c>
      <c r="I12" s="14">
        <v>476739185</v>
      </c>
      <c r="K12" s="16">
        <v>1.8803669169317201E-3</v>
      </c>
      <c r="M12" s="14">
        <v>212586800</v>
      </c>
      <c r="O12" s="14">
        <v>-676230108</v>
      </c>
      <c r="Q12" s="14">
        <v>0</v>
      </c>
      <c r="S12" s="14">
        <v>-463643308</v>
      </c>
      <c r="U12" s="16">
        <v>4.2364486360015313E-3</v>
      </c>
    </row>
    <row r="13" spans="1:21" s="29" customFormat="1" ht="18.75" x14ac:dyDescent="0.45">
      <c r="A13" s="22" t="s">
        <v>21</v>
      </c>
      <c r="C13" s="14">
        <v>203189950</v>
      </c>
      <c r="E13" s="14">
        <v>468595850</v>
      </c>
      <c r="G13" s="14">
        <v>0</v>
      </c>
      <c r="I13" s="14">
        <v>671785800</v>
      </c>
      <c r="K13" s="16">
        <v>2.6496747767534761E-3</v>
      </c>
      <c r="M13" s="14">
        <v>203189950</v>
      </c>
      <c r="O13" s="14">
        <v>-238337544</v>
      </c>
      <c r="Q13" s="14">
        <v>0</v>
      </c>
      <c r="S13" s="14">
        <v>-35147594</v>
      </c>
      <c r="U13" s="16">
        <v>3.2115415900715557E-4</v>
      </c>
    </row>
    <row r="14" spans="1:21" s="29" customFormat="1" ht="18.75" x14ac:dyDescent="0.45">
      <c r="A14" s="22" t="s">
        <v>22</v>
      </c>
      <c r="C14" s="14">
        <v>0</v>
      </c>
      <c r="E14" s="14">
        <v>304179300</v>
      </c>
      <c r="G14" s="14">
        <v>0</v>
      </c>
      <c r="I14" s="14">
        <v>304179300</v>
      </c>
      <c r="K14" s="16">
        <v>1.1997517941292129E-3</v>
      </c>
      <c r="M14" s="14">
        <v>0</v>
      </c>
      <c r="O14" s="14">
        <v>-2433434400</v>
      </c>
      <c r="Q14" s="14">
        <v>0</v>
      </c>
      <c r="S14" s="14">
        <v>-2433434400</v>
      </c>
      <c r="U14" s="16">
        <v>2.2235023490685655E-2</v>
      </c>
    </row>
    <row r="15" spans="1:21" s="29" customFormat="1" ht="18.75" x14ac:dyDescent="0.45">
      <c r="A15" s="22" t="s">
        <v>23</v>
      </c>
      <c r="C15" s="14">
        <v>724953460</v>
      </c>
      <c r="E15" s="14">
        <v>-2325701776</v>
      </c>
      <c r="G15" s="14">
        <v>0</v>
      </c>
      <c r="I15" s="14">
        <v>-1600748316</v>
      </c>
      <c r="K15" s="16">
        <v>-6.3137125506907152E-3</v>
      </c>
      <c r="M15" s="14">
        <v>724953460</v>
      </c>
      <c r="O15" s="14">
        <v>-9230743105</v>
      </c>
      <c r="Q15" s="14">
        <v>0</v>
      </c>
      <c r="S15" s="14">
        <v>-8505789645</v>
      </c>
      <c r="U15" s="16">
        <v>7.7719963424288649E-2</v>
      </c>
    </row>
    <row r="16" spans="1:21" s="29" customFormat="1" ht="18.75" x14ac:dyDescent="0.45">
      <c r="A16" s="22" t="s">
        <v>24</v>
      </c>
      <c r="C16" s="14">
        <v>294500000</v>
      </c>
      <c r="E16" s="14">
        <v>-3482157150</v>
      </c>
      <c r="G16" s="14">
        <v>0</v>
      </c>
      <c r="I16" s="14">
        <v>-3187657150</v>
      </c>
      <c r="K16" s="16">
        <v>-1.2572839061636717E-2</v>
      </c>
      <c r="M16" s="14">
        <v>294500000</v>
      </c>
      <c r="O16" s="14">
        <v>-16168148590</v>
      </c>
      <c r="Q16" s="14">
        <v>0</v>
      </c>
      <c r="S16" s="14">
        <v>-15873648590</v>
      </c>
      <c r="U16" s="16">
        <v>0.14504231109806751</v>
      </c>
    </row>
    <row r="17" spans="1:21" s="29" customFormat="1" ht="18.75" x14ac:dyDescent="0.45">
      <c r="A17" s="22" t="s">
        <v>25</v>
      </c>
      <c r="C17" s="14">
        <v>0</v>
      </c>
      <c r="E17" s="14">
        <v>14972075443</v>
      </c>
      <c r="G17" s="14">
        <v>0</v>
      </c>
      <c r="I17" s="14">
        <v>14972075443</v>
      </c>
      <c r="K17" s="16">
        <v>5.9053243841961568E-2</v>
      </c>
      <c r="M17" s="14">
        <v>0</v>
      </c>
      <c r="O17" s="14">
        <v>16499160744</v>
      </c>
      <c r="Q17" s="14">
        <v>-340263305</v>
      </c>
      <c r="S17" s="14">
        <v>16158897439</v>
      </c>
      <c r="U17" s="16">
        <v>-0.14764871579843913</v>
      </c>
    </row>
    <row r="18" spans="1:21" s="29" customFormat="1" ht="18.75" x14ac:dyDescent="0.45">
      <c r="A18" s="22" t="s">
        <v>26</v>
      </c>
      <c r="C18" s="14">
        <v>2844527520</v>
      </c>
      <c r="E18" s="14">
        <v>-4241403871</v>
      </c>
      <c r="G18" s="14">
        <v>0</v>
      </c>
      <c r="I18" s="14">
        <v>-1396876351</v>
      </c>
      <c r="K18" s="16">
        <v>-5.509595519119539E-3</v>
      </c>
      <c r="M18" s="14">
        <v>2844527520</v>
      </c>
      <c r="O18" s="14">
        <v>-8655221624</v>
      </c>
      <c r="Q18" s="14">
        <v>-5453603823</v>
      </c>
      <c r="S18" s="14">
        <v>-11264297927</v>
      </c>
      <c r="U18" s="16">
        <v>0.10292528494416234</v>
      </c>
    </row>
    <row r="19" spans="1:21" s="29" customFormat="1" ht="18.75" x14ac:dyDescent="0.45">
      <c r="A19" s="22" t="s">
        <v>27</v>
      </c>
      <c r="C19" s="14">
        <v>0</v>
      </c>
      <c r="E19" s="14">
        <v>4545226825</v>
      </c>
      <c r="G19" s="14">
        <v>0</v>
      </c>
      <c r="I19" s="14">
        <v>4545226825</v>
      </c>
      <c r="K19" s="16">
        <v>1.7927400181465259E-2</v>
      </c>
      <c r="M19" s="14">
        <v>0</v>
      </c>
      <c r="O19" s="14">
        <v>-1446776833</v>
      </c>
      <c r="Q19" s="14">
        <v>0</v>
      </c>
      <c r="S19" s="14">
        <v>-1446776833</v>
      </c>
      <c r="U19" s="16">
        <v>1.321963594643636E-2</v>
      </c>
    </row>
    <row r="20" spans="1:21" s="29" customFormat="1" ht="18.75" x14ac:dyDescent="0.45">
      <c r="A20" s="22" t="s">
        <v>208</v>
      </c>
      <c r="C20" s="14">
        <v>0</v>
      </c>
      <c r="E20" s="14">
        <v>1641057264</v>
      </c>
      <c r="G20" s="14">
        <v>0</v>
      </c>
      <c r="I20" s="14">
        <v>1641057264</v>
      </c>
      <c r="K20" s="16">
        <v>6.4727001369020752E-3</v>
      </c>
      <c r="M20" s="14">
        <v>0</v>
      </c>
      <c r="O20" s="14">
        <v>-146522970</v>
      </c>
      <c r="Q20" s="14">
        <v>0</v>
      </c>
      <c r="S20" s="14">
        <v>-146522970</v>
      </c>
      <c r="U20" s="16">
        <v>1.3388245353460235E-3</v>
      </c>
    </row>
    <row r="21" spans="1:21" s="29" customFormat="1" ht="37.5" x14ac:dyDescent="0.45">
      <c r="A21" s="22" t="s">
        <v>28</v>
      </c>
      <c r="C21" s="14">
        <v>0</v>
      </c>
      <c r="E21" s="14">
        <v>3725585203</v>
      </c>
      <c r="G21" s="14">
        <v>0</v>
      </c>
      <c r="I21" s="14">
        <v>3725585203</v>
      </c>
      <c r="K21" s="16">
        <v>1.4694548680598902E-2</v>
      </c>
      <c r="M21" s="14">
        <v>0</v>
      </c>
      <c r="O21" s="14">
        <v>1746146532</v>
      </c>
      <c r="Q21" s="14">
        <v>0</v>
      </c>
      <c r="S21" s="14">
        <v>1746146532</v>
      </c>
      <c r="U21" s="16">
        <v>-1.5955067108938417E-2</v>
      </c>
    </row>
    <row r="22" spans="1:21" s="29" customFormat="1" ht="37.5" x14ac:dyDescent="0.45">
      <c r="A22" s="22" t="s">
        <v>30</v>
      </c>
      <c r="C22" s="14">
        <v>0</v>
      </c>
      <c r="E22" s="14">
        <v>-208219768</v>
      </c>
      <c r="G22" s="14">
        <v>0</v>
      </c>
      <c r="I22" s="14">
        <v>-208219768</v>
      </c>
      <c r="K22" s="16">
        <v>-8.2126574764018615E-4</v>
      </c>
      <c r="M22" s="14">
        <v>0</v>
      </c>
      <c r="O22" s="14">
        <v>-18578931914</v>
      </c>
      <c r="Q22" s="14">
        <v>0</v>
      </c>
      <c r="S22" s="14">
        <v>-18578931914</v>
      </c>
      <c r="U22" s="16">
        <v>0.16976130013598861</v>
      </c>
    </row>
    <row r="23" spans="1:21" s="29" customFormat="1" ht="37.5" x14ac:dyDescent="0.45">
      <c r="A23" s="22" t="s">
        <v>209</v>
      </c>
      <c r="C23" s="14">
        <v>20400000</v>
      </c>
      <c r="E23" s="14">
        <v>16567632540</v>
      </c>
      <c r="G23" s="14">
        <v>0</v>
      </c>
      <c r="I23" s="14">
        <v>16588032540</v>
      </c>
      <c r="K23" s="16">
        <v>6.5426943256621226E-2</v>
      </c>
      <c r="M23" s="14">
        <v>20400000</v>
      </c>
      <c r="O23" s="14">
        <v>-608358600</v>
      </c>
      <c r="Q23" s="14">
        <v>0</v>
      </c>
      <c r="S23" s="14">
        <v>-587958600</v>
      </c>
      <c r="U23" s="16">
        <v>5.3723549246080561E-3</v>
      </c>
    </row>
    <row r="24" spans="1:21" s="29" customFormat="1" ht="18.75" x14ac:dyDescent="0.45">
      <c r="A24" s="22" t="s">
        <v>210</v>
      </c>
      <c r="C24" s="14">
        <v>0</v>
      </c>
      <c r="E24" s="14">
        <v>23490913</v>
      </c>
      <c r="G24" s="14">
        <v>0</v>
      </c>
      <c r="I24" s="14">
        <v>23490913</v>
      </c>
      <c r="K24" s="16">
        <v>9.2653461354810307E-5</v>
      </c>
      <c r="M24" s="14">
        <v>0</v>
      </c>
      <c r="O24" s="14">
        <v>-240247968</v>
      </c>
      <c r="Q24" s="14">
        <v>0</v>
      </c>
      <c r="S24" s="14">
        <v>-240247968</v>
      </c>
      <c r="U24" s="16">
        <v>2.1952180885046646E-3</v>
      </c>
    </row>
    <row r="25" spans="1:21" s="29" customFormat="1" ht="18.75" x14ac:dyDescent="0.45">
      <c r="A25" s="22" t="s">
        <v>32</v>
      </c>
      <c r="C25" s="14">
        <v>0</v>
      </c>
      <c r="E25" s="14">
        <v>502056036</v>
      </c>
      <c r="G25" s="14">
        <v>0</v>
      </c>
      <c r="I25" s="14">
        <v>502056036</v>
      </c>
      <c r="K25" s="16">
        <v>1.980222289762652E-3</v>
      </c>
      <c r="M25" s="14">
        <v>2708964350</v>
      </c>
      <c r="O25" s="14">
        <v>-6335404578</v>
      </c>
      <c r="Q25" s="14">
        <v>0</v>
      </c>
      <c r="S25" s="14">
        <v>-3626440228</v>
      </c>
      <c r="U25" s="16">
        <v>3.3135877284034221E-2</v>
      </c>
    </row>
    <row r="26" spans="1:21" s="29" customFormat="1" ht="18.75" x14ac:dyDescent="0.45">
      <c r="A26" s="22" t="s">
        <v>33</v>
      </c>
      <c r="C26" s="14">
        <v>0</v>
      </c>
      <c r="E26" s="14">
        <v>765640421</v>
      </c>
      <c r="G26" s="14">
        <v>0</v>
      </c>
      <c r="I26" s="14">
        <v>765640421</v>
      </c>
      <c r="K26" s="16">
        <v>3.0198585793069937E-3</v>
      </c>
      <c r="M26" s="14">
        <v>2645943400</v>
      </c>
      <c r="O26" s="14">
        <v>-8196856279</v>
      </c>
      <c r="Q26" s="14">
        <v>0</v>
      </c>
      <c r="S26" s="14">
        <v>-5550912879</v>
      </c>
      <c r="U26" s="16">
        <v>5.0720363885426514E-2</v>
      </c>
    </row>
    <row r="27" spans="1:21" s="29" customFormat="1" ht="18.75" x14ac:dyDescent="0.45">
      <c r="A27" s="22" t="s">
        <v>34</v>
      </c>
      <c r="C27" s="14">
        <v>0</v>
      </c>
      <c r="E27" s="14">
        <v>4087759488</v>
      </c>
      <c r="G27" s="14">
        <v>0</v>
      </c>
      <c r="I27" s="14">
        <v>4087759488</v>
      </c>
      <c r="K27" s="16">
        <v>1.6123045781539745E-2</v>
      </c>
      <c r="M27" s="14">
        <v>4929039500</v>
      </c>
      <c r="O27" s="14">
        <v>-5304936431</v>
      </c>
      <c r="Q27" s="14">
        <v>0</v>
      </c>
      <c r="S27" s="14">
        <v>-375896931</v>
      </c>
      <c r="U27" s="16">
        <v>3.4346835447307085E-3</v>
      </c>
    </row>
    <row r="28" spans="1:21" s="29" customFormat="1" ht="18.75" x14ac:dyDescent="0.45">
      <c r="A28" s="22" t="s">
        <v>36</v>
      </c>
      <c r="C28" s="14">
        <v>1856045580</v>
      </c>
      <c r="E28" s="14">
        <v>1074758510</v>
      </c>
      <c r="G28" s="14">
        <v>0</v>
      </c>
      <c r="I28" s="14">
        <v>2930804090</v>
      </c>
      <c r="K28" s="16">
        <v>1.1559752636746599E-2</v>
      </c>
      <c r="M28" s="14">
        <v>1856045580</v>
      </c>
      <c r="O28" s="14">
        <v>-7720348630</v>
      </c>
      <c r="Q28" s="14">
        <v>0</v>
      </c>
      <c r="S28" s="14">
        <v>-5864303050</v>
      </c>
      <c r="U28" s="16">
        <v>5.3583904326021496E-2</v>
      </c>
    </row>
    <row r="29" spans="1:21" s="29" customFormat="1" ht="18.75" x14ac:dyDescent="0.45">
      <c r="A29" s="22" t="s">
        <v>37</v>
      </c>
      <c r="C29" s="14">
        <v>0</v>
      </c>
      <c r="E29" s="14">
        <v>-967608270</v>
      </c>
      <c r="G29" s="14">
        <v>0</v>
      </c>
      <c r="I29" s="14">
        <v>-967608270</v>
      </c>
      <c r="K29" s="16">
        <v>-3.8164653477299865E-3</v>
      </c>
      <c r="M29" s="14">
        <v>1570000000</v>
      </c>
      <c r="O29" s="14">
        <v>-2806063983</v>
      </c>
      <c r="Q29" s="14">
        <v>0</v>
      </c>
      <c r="S29" s="14">
        <v>-1236063983</v>
      </c>
      <c r="U29" s="16">
        <v>1.1294289132263222E-2</v>
      </c>
    </row>
    <row r="30" spans="1:21" s="29" customFormat="1" ht="18.75" x14ac:dyDescent="0.45">
      <c r="A30" s="22" t="s">
        <v>38</v>
      </c>
      <c r="C30" s="14">
        <v>0</v>
      </c>
      <c r="E30" s="14">
        <v>838679985</v>
      </c>
      <c r="G30" s="14">
        <v>0</v>
      </c>
      <c r="I30" s="14">
        <v>838679985</v>
      </c>
      <c r="K30" s="16">
        <v>3.3079431003490748E-3</v>
      </c>
      <c r="M30" s="14">
        <v>0</v>
      </c>
      <c r="O30" s="14">
        <v>-2587114530</v>
      </c>
      <c r="Q30" s="14">
        <v>0</v>
      </c>
      <c r="S30" s="14">
        <v>-2587114530</v>
      </c>
      <c r="U30" s="16">
        <v>2.363924515394546E-2</v>
      </c>
    </row>
    <row r="31" spans="1:21" s="29" customFormat="1" ht="18.75" x14ac:dyDescent="0.45">
      <c r="A31" s="22" t="s">
        <v>39</v>
      </c>
      <c r="C31" s="14">
        <v>0</v>
      </c>
      <c r="E31" s="14">
        <v>-589039984</v>
      </c>
      <c r="G31" s="14">
        <v>0</v>
      </c>
      <c r="I31" s="14">
        <v>-589039984</v>
      </c>
      <c r="K31" s="16">
        <v>-2.3233066077075031E-3</v>
      </c>
      <c r="M31" s="14">
        <v>1398455170</v>
      </c>
      <c r="O31" s="14">
        <v>-5136428659</v>
      </c>
      <c r="Q31" s="14">
        <v>0</v>
      </c>
      <c r="S31" s="14">
        <v>-3737973489</v>
      </c>
      <c r="U31" s="16">
        <v>3.415499030320078E-2</v>
      </c>
    </row>
    <row r="32" spans="1:21" s="29" customFormat="1" ht="18.75" x14ac:dyDescent="0.45">
      <c r="A32" s="22" t="s">
        <v>40</v>
      </c>
      <c r="C32" s="14">
        <v>0</v>
      </c>
      <c r="E32" s="14">
        <v>2943187189</v>
      </c>
      <c r="G32" s="14">
        <v>0</v>
      </c>
      <c r="I32" s="14">
        <v>2943187189</v>
      </c>
      <c r="K32" s="16">
        <v>1.1608594373321474E-2</v>
      </c>
      <c r="M32" s="14">
        <v>0</v>
      </c>
      <c r="O32" s="14">
        <v>-77452294</v>
      </c>
      <c r="Q32" s="14">
        <v>0</v>
      </c>
      <c r="S32" s="14">
        <v>-77452294</v>
      </c>
      <c r="U32" s="16">
        <v>7.0770495251381812E-4</v>
      </c>
    </row>
    <row r="33" spans="1:21" s="29" customFormat="1" ht="18.75" x14ac:dyDescent="0.45">
      <c r="A33" s="22" t="s">
        <v>41</v>
      </c>
      <c r="C33" s="14">
        <v>411351200</v>
      </c>
      <c r="E33" s="14">
        <v>-219785718</v>
      </c>
      <c r="G33" s="14">
        <v>0</v>
      </c>
      <c r="I33" s="14">
        <v>191565482</v>
      </c>
      <c r="K33" s="16">
        <v>7.5557748578791337E-4</v>
      </c>
      <c r="M33" s="14">
        <v>411351200</v>
      </c>
      <c r="O33" s="14">
        <v>-879142870</v>
      </c>
      <c r="Q33" s="14">
        <v>0</v>
      </c>
      <c r="S33" s="14">
        <v>-467791670</v>
      </c>
      <c r="U33" s="16">
        <v>4.2743534698108446E-3</v>
      </c>
    </row>
    <row r="34" spans="1:21" s="29" customFormat="1" ht="18.75" x14ac:dyDescent="0.45">
      <c r="A34" s="22" t="s">
        <v>42</v>
      </c>
      <c r="C34" s="14">
        <v>0</v>
      </c>
      <c r="E34" s="14">
        <v>2749674409</v>
      </c>
      <c r="G34" s="14">
        <v>0</v>
      </c>
      <c r="I34" s="14">
        <v>2749674409</v>
      </c>
      <c r="K34" s="16">
        <v>1.0845336304833805E-2</v>
      </c>
      <c r="M34" s="14">
        <v>0</v>
      </c>
      <c r="O34" s="14">
        <v>1410421226</v>
      </c>
      <c r="Q34" s="14">
        <v>0</v>
      </c>
      <c r="S34" s="14">
        <v>1410421226</v>
      </c>
      <c r="U34" s="16">
        <v>-1.2887443808582496E-2</v>
      </c>
    </row>
    <row r="35" spans="1:21" s="29" customFormat="1" ht="18.75" x14ac:dyDescent="0.45">
      <c r="A35" s="22" t="s">
        <v>43</v>
      </c>
      <c r="C35" s="14">
        <v>0</v>
      </c>
      <c r="E35" s="14">
        <v>12343001591</v>
      </c>
      <c r="G35" s="14">
        <v>0</v>
      </c>
      <c r="I35" s="14">
        <v>12343001591</v>
      </c>
      <c r="K35" s="16">
        <v>4.8683583346210535E-2</v>
      </c>
      <c r="M35" s="14">
        <v>15329484000</v>
      </c>
      <c r="O35" s="14">
        <v>-10158849047</v>
      </c>
      <c r="Q35" s="14">
        <v>0</v>
      </c>
      <c r="S35" s="14">
        <v>5170634953</v>
      </c>
      <c r="U35" s="16">
        <v>-4.7245649869055564E-2</v>
      </c>
    </row>
    <row r="36" spans="1:21" s="29" customFormat="1" ht="18.75" x14ac:dyDescent="0.45">
      <c r="A36" s="22" t="s">
        <v>44</v>
      </c>
      <c r="C36" s="14">
        <v>0</v>
      </c>
      <c r="E36" s="14">
        <v>22680031079</v>
      </c>
      <c r="G36" s="14">
        <v>0</v>
      </c>
      <c r="I36" s="14">
        <v>22680031079</v>
      </c>
      <c r="K36" s="16">
        <v>8.9455160091224339E-2</v>
      </c>
      <c r="M36" s="14">
        <v>18572048990</v>
      </c>
      <c r="O36" s="14">
        <v>-4037045532</v>
      </c>
      <c r="Q36" s="14">
        <v>0</v>
      </c>
      <c r="S36" s="14">
        <v>14535003458</v>
      </c>
      <c r="U36" s="16">
        <v>-0.13281070709193032</v>
      </c>
    </row>
    <row r="37" spans="1:21" s="29" customFormat="1" ht="18.75" x14ac:dyDescent="0.45">
      <c r="A37" s="22" t="s">
        <v>45</v>
      </c>
      <c r="C37" s="14">
        <v>3656400000</v>
      </c>
      <c r="E37" s="14">
        <v>-1453857768</v>
      </c>
      <c r="G37" s="14">
        <v>0</v>
      </c>
      <c r="I37" s="14">
        <v>2202542232</v>
      </c>
      <c r="K37" s="16">
        <v>8.6873235439997431E-3</v>
      </c>
      <c r="M37" s="14">
        <v>3656400000</v>
      </c>
      <c r="O37" s="14">
        <v>1420815546</v>
      </c>
      <c r="Q37" s="14">
        <v>0</v>
      </c>
      <c r="S37" s="14">
        <v>5077215546</v>
      </c>
      <c r="U37" s="16">
        <v>-4.6392048592961616E-2</v>
      </c>
    </row>
    <row r="38" spans="1:21" s="29" customFormat="1" ht="18.75" x14ac:dyDescent="0.45">
      <c r="A38" s="22" t="s">
        <v>46</v>
      </c>
      <c r="C38" s="14">
        <v>0</v>
      </c>
      <c r="E38" s="14">
        <v>651254144</v>
      </c>
      <c r="G38" s="14">
        <v>0</v>
      </c>
      <c r="I38" s="14">
        <v>651254144</v>
      </c>
      <c r="K38" s="16">
        <v>2.5686932927325586E-3</v>
      </c>
      <c r="M38" s="14">
        <v>0</v>
      </c>
      <c r="O38" s="14">
        <v>-3412156077</v>
      </c>
      <c r="Q38" s="14">
        <v>0</v>
      </c>
      <c r="S38" s="14">
        <v>-3412156077</v>
      </c>
      <c r="U38" s="16">
        <v>3.1177898416320904E-2</v>
      </c>
    </row>
    <row r="39" spans="1:21" s="29" customFormat="1" ht="18.75" x14ac:dyDescent="0.45">
      <c r="A39" s="22" t="s">
        <v>47</v>
      </c>
      <c r="C39" s="14">
        <v>0</v>
      </c>
      <c r="E39" s="14">
        <v>2362169683</v>
      </c>
      <c r="G39" s="14">
        <v>0</v>
      </c>
      <c r="I39" s="14">
        <v>2362169683</v>
      </c>
      <c r="K39" s="16">
        <v>9.3169302290355849E-3</v>
      </c>
      <c r="M39" s="14">
        <v>1427371200</v>
      </c>
      <c r="O39" s="14">
        <v>-7824658973</v>
      </c>
      <c r="Q39" s="14">
        <v>0</v>
      </c>
      <c r="S39" s="14">
        <v>-6397287773</v>
      </c>
      <c r="U39" s="16">
        <v>5.8453946368692375E-2</v>
      </c>
    </row>
    <row r="40" spans="1:21" s="29" customFormat="1" ht="18.75" x14ac:dyDescent="0.45">
      <c r="A40" s="22" t="s">
        <v>48</v>
      </c>
      <c r="C40" s="14">
        <v>6984199900</v>
      </c>
      <c r="E40" s="14">
        <v>43733190</v>
      </c>
      <c r="G40" s="14">
        <v>0</v>
      </c>
      <c r="I40" s="14">
        <v>7027933090</v>
      </c>
      <c r="K40" s="16">
        <v>2.7719753887748323E-2</v>
      </c>
      <c r="M40" s="14">
        <v>6984199900</v>
      </c>
      <c r="O40" s="14">
        <v>-765330825</v>
      </c>
      <c r="Q40" s="14">
        <v>0</v>
      </c>
      <c r="S40" s="14">
        <v>6218869075</v>
      </c>
      <c r="U40" s="16">
        <v>-5.6823680954014445E-2</v>
      </c>
    </row>
    <row r="41" spans="1:21" s="29" customFormat="1" ht="18.75" x14ac:dyDescent="0.45">
      <c r="A41" s="22" t="s">
        <v>49</v>
      </c>
      <c r="C41" s="14">
        <v>0</v>
      </c>
      <c r="E41" s="14">
        <v>2921684682</v>
      </c>
      <c r="G41" s="14">
        <v>0</v>
      </c>
      <c r="I41" s="14">
        <v>2921684682</v>
      </c>
      <c r="K41" s="16">
        <v>1.1523783633894018E-2</v>
      </c>
      <c r="M41" s="14">
        <v>3493470000</v>
      </c>
      <c r="O41" s="14">
        <v>-4407993371</v>
      </c>
      <c r="Q41" s="14">
        <v>0</v>
      </c>
      <c r="S41" s="14">
        <v>-914523371</v>
      </c>
      <c r="U41" s="16">
        <v>8.3562756559067437E-3</v>
      </c>
    </row>
    <row r="42" spans="1:21" s="29" customFormat="1" ht="37.5" x14ac:dyDescent="0.45">
      <c r="A42" s="22" t="s">
        <v>50</v>
      </c>
      <c r="C42" s="14">
        <v>543375000</v>
      </c>
      <c r="E42" s="14">
        <v>-2012928884</v>
      </c>
      <c r="G42" s="14">
        <v>0</v>
      </c>
      <c r="I42" s="14">
        <v>-1469553884</v>
      </c>
      <c r="K42" s="16">
        <v>-5.7962521082090502E-3</v>
      </c>
      <c r="M42" s="14">
        <v>543375000</v>
      </c>
      <c r="O42" s="14">
        <v>-2650296348</v>
      </c>
      <c r="Q42" s="14">
        <v>0</v>
      </c>
      <c r="S42" s="14">
        <v>-2106921348</v>
      </c>
      <c r="U42" s="16">
        <v>1.9251575331476815E-2</v>
      </c>
    </row>
    <row r="43" spans="1:21" s="29" customFormat="1" ht="37.5" x14ac:dyDescent="0.45">
      <c r="A43" s="22" t="s">
        <v>51</v>
      </c>
      <c r="C43" s="14">
        <v>0</v>
      </c>
      <c r="E43" s="14">
        <v>1071031410</v>
      </c>
      <c r="G43" s="14">
        <v>0</v>
      </c>
      <c r="I43" s="14">
        <v>1071031410</v>
      </c>
      <c r="K43" s="16">
        <v>4.2243895482573617E-3</v>
      </c>
      <c r="M43" s="14">
        <v>0</v>
      </c>
      <c r="O43" s="14">
        <v>-775574469</v>
      </c>
      <c r="Q43" s="14">
        <v>0</v>
      </c>
      <c r="S43" s="14">
        <v>-775574469</v>
      </c>
      <c r="U43" s="16">
        <v>7.0866576625164225E-3</v>
      </c>
    </row>
    <row r="44" spans="1:21" s="29" customFormat="1" ht="37.5" x14ac:dyDescent="0.45">
      <c r="A44" s="22" t="s">
        <v>211</v>
      </c>
      <c r="C44" s="14">
        <v>2295848070</v>
      </c>
      <c r="E44" s="14">
        <v>-25674342510</v>
      </c>
      <c r="G44" s="14">
        <v>0</v>
      </c>
      <c r="I44" s="14">
        <v>-23378494440</v>
      </c>
      <c r="K44" s="16">
        <v>-9.2210057188078967E-2</v>
      </c>
      <c r="M44" s="14">
        <v>2295848070</v>
      </c>
      <c r="O44" s="14">
        <v>-84430697175</v>
      </c>
      <c r="Q44" s="14">
        <v>0</v>
      </c>
      <c r="S44" s="14">
        <v>-82134849105</v>
      </c>
      <c r="U44" s="16">
        <v>0.75049086971631396</v>
      </c>
    </row>
    <row r="45" spans="1:21" s="29" customFormat="1" ht="18.75" x14ac:dyDescent="0.45">
      <c r="A45" s="22" t="s">
        <v>54</v>
      </c>
      <c r="C45" s="14">
        <v>18107040000</v>
      </c>
      <c r="E45" s="14">
        <v>20116868184</v>
      </c>
      <c r="G45" s="14">
        <v>0</v>
      </c>
      <c r="I45" s="14">
        <v>38223908184</v>
      </c>
      <c r="K45" s="16">
        <v>0.15076371870927543</v>
      </c>
      <c r="M45" s="14">
        <v>18107040000</v>
      </c>
      <c r="O45" s="14">
        <v>14066682264</v>
      </c>
      <c r="Q45" s="14">
        <v>0</v>
      </c>
      <c r="S45" s="14">
        <v>32173722264</v>
      </c>
      <c r="U45" s="16">
        <v>-0.29398099670278188</v>
      </c>
    </row>
    <row r="46" spans="1:21" s="29" customFormat="1" ht="18.75" x14ac:dyDescent="0.45">
      <c r="A46" s="22" t="s">
        <v>55</v>
      </c>
      <c r="C46" s="14">
        <v>0</v>
      </c>
      <c r="E46" s="14">
        <v>-837299618</v>
      </c>
      <c r="G46" s="14">
        <v>0</v>
      </c>
      <c r="I46" s="14">
        <v>-837299618</v>
      </c>
      <c r="K46" s="16">
        <v>-3.3024986214354644E-3</v>
      </c>
      <c r="M46" s="14">
        <v>1989711900</v>
      </c>
      <c r="O46" s="14">
        <v>-9368525651</v>
      </c>
      <c r="Q46" s="14">
        <v>0</v>
      </c>
      <c r="S46" s="14">
        <v>-7378813751</v>
      </c>
      <c r="U46" s="16">
        <v>6.7422445037712678E-2</v>
      </c>
    </row>
    <row r="47" spans="1:21" s="29" customFormat="1" ht="18.75" x14ac:dyDescent="0.45">
      <c r="A47" s="22" t="s">
        <v>56</v>
      </c>
      <c r="C47" s="14">
        <v>0</v>
      </c>
      <c r="E47" s="14">
        <v>2749238379</v>
      </c>
      <c r="G47" s="14">
        <v>0</v>
      </c>
      <c r="I47" s="14">
        <v>2749238379</v>
      </c>
      <c r="K47" s="16">
        <v>1.0843616504128122E-2</v>
      </c>
      <c r="M47" s="14">
        <v>0</v>
      </c>
      <c r="O47" s="14">
        <v>3839636377</v>
      </c>
      <c r="Q47" s="14">
        <v>0</v>
      </c>
      <c r="S47" s="14">
        <v>3839636377</v>
      </c>
      <c r="U47" s="16">
        <v>-3.5083914749576221E-2</v>
      </c>
    </row>
    <row r="48" spans="1:21" s="29" customFormat="1" ht="18.75" x14ac:dyDescent="0.45">
      <c r="A48" s="22" t="s">
        <v>58</v>
      </c>
      <c r="C48" s="14">
        <v>4656003720</v>
      </c>
      <c r="E48" s="14">
        <v>-5906052169</v>
      </c>
      <c r="G48" s="14">
        <v>0</v>
      </c>
      <c r="I48" s="14">
        <v>-1250048449</v>
      </c>
      <c r="K48" s="16">
        <v>-4.9304731434262287E-3</v>
      </c>
      <c r="M48" s="14">
        <v>4656003720</v>
      </c>
      <c r="O48" s="14">
        <v>-9256600996</v>
      </c>
      <c r="Q48" s="14">
        <v>0</v>
      </c>
      <c r="S48" s="14">
        <v>-4600597276</v>
      </c>
      <c r="U48" s="16">
        <v>4.2037043818828418E-2</v>
      </c>
    </row>
    <row r="49" spans="1:21" s="29" customFormat="1" ht="18.75" x14ac:dyDescent="0.45">
      <c r="A49" s="22" t="s">
        <v>59</v>
      </c>
      <c r="C49" s="14">
        <v>12000192000</v>
      </c>
      <c r="E49" s="14">
        <v>3041841668</v>
      </c>
      <c r="G49" s="14">
        <v>0</v>
      </c>
      <c r="I49" s="14">
        <v>15042033668</v>
      </c>
      <c r="K49" s="16">
        <v>5.9329174866715205E-2</v>
      </c>
      <c r="M49" s="14">
        <v>12000192000</v>
      </c>
      <c r="O49" s="14">
        <v>-5248667977</v>
      </c>
      <c r="Q49" s="14">
        <v>-383899728</v>
      </c>
      <c r="S49" s="14">
        <v>6367624295</v>
      </c>
      <c r="U49" s="16">
        <v>-5.818290223035627E-2</v>
      </c>
    </row>
    <row r="50" spans="1:21" s="29" customFormat="1" ht="18.75" x14ac:dyDescent="0.45">
      <c r="A50" s="22" t="s">
        <v>60</v>
      </c>
      <c r="C50" s="14">
        <v>1216206000</v>
      </c>
      <c r="E50" s="14">
        <v>-1837633753</v>
      </c>
      <c r="G50" s="14">
        <v>0</v>
      </c>
      <c r="I50" s="14">
        <v>-621427753</v>
      </c>
      <c r="K50" s="16">
        <v>-2.4510512766103259E-3</v>
      </c>
      <c r="M50" s="14">
        <v>1216206000</v>
      </c>
      <c r="O50" s="14">
        <v>-7045874679</v>
      </c>
      <c r="Q50" s="14">
        <v>0</v>
      </c>
      <c r="S50" s="14">
        <v>-5829668679</v>
      </c>
      <c r="U50" s="16">
        <v>5.3267439640238258E-2</v>
      </c>
    </row>
    <row r="51" spans="1:21" s="29" customFormat="1" ht="18.75" x14ac:dyDescent="0.45">
      <c r="A51" s="22" t="s">
        <v>61</v>
      </c>
      <c r="C51" s="14">
        <v>1804000000</v>
      </c>
      <c r="E51" s="14">
        <v>803709306</v>
      </c>
      <c r="G51" s="14">
        <v>0</v>
      </c>
      <c r="I51" s="14">
        <v>2607709306</v>
      </c>
      <c r="K51" s="16">
        <v>1.0285393905637052E-2</v>
      </c>
      <c r="M51" s="14">
        <v>1804000000</v>
      </c>
      <c r="O51" s="14">
        <v>-6269910732</v>
      </c>
      <c r="Q51" s="14">
        <v>0</v>
      </c>
      <c r="S51" s="14">
        <v>-4465910732</v>
      </c>
      <c r="U51" s="16">
        <v>4.0806372275055028E-2</v>
      </c>
    </row>
    <row r="52" spans="1:21" s="29" customFormat="1" ht="18.75" x14ac:dyDescent="0.45">
      <c r="A52" s="22" t="s">
        <v>62</v>
      </c>
      <c r="C52" s="14">
        <v>448687784</v>
      </c>
      <c r="E52" s="14">
        <v>2230090458</v>
      </c>
      <c r="G52" s="14">
        <v>0</v>
      </c>
      <c r="I52" s="14">
        <v>2678778242</v>
      </c>
      <c r="K52" s="16">
        <v>1.0565705825195202E-2</v>
      </c>
      <c r="M52" s="14">
        <v>448687784</v>
      </c>
      <c r="O52" s="14">
        <v>-3085467621</v>
      </c>
      <c r="Q52" s="14">
        <v>0</v>
      </c>
      <c r="S52" s="14">
        <v>-2636779837</v>
      </c>
      <c r="U52" s="16">
        <v>2.4093052031918877E-2</v>
      </c>
    </row>
    <row r="53" spans="1:21" s="29" customFormat="1" ht="18.75" x14ac:dyDescent="0.45">
      <c r="A53" s="22" t="s">
        <v>63</v>
      </c>
      <c r="C53" s="14">
        <v>0</v>
      </c>
      <c r="E53" s="14">
        <v>14092310384</v>
      </c>
      <c r="G53" s="14">
        <v>0</v>
      </c>
      <c r="I53" s="14">
        <v>14092310384</v>
      </c>
      <c r="K53" s="16">
        <v>5.5583251939332286E-2</v>
      </c>
      <c r="M53" s="14">
        <v>0</v>
      </c>
      <c r="O53" s="14">
        <v>-11240295188</v>
      </c>
      <c r="Q53" s="14">
        <v>0</v>
      </c>
      <c r="S53" s="14">
        <v>-11240295188</v>
      </c>
      <c r="U53" s="16">
        <v>0.10270596468407815</v>
      </c>
    </row>
    <row r="54" spans="1:21" s="29" customFormat="1" ht="18.75" x14ac:dyDescent="0.45">
      <c r="A54" s="22" t="s">
        <v>64</v>
      </c>
      <c r="C54" s="14">
        <v>5005936320</v>
      </c>
      <c r="E54" s="14">
        <v>2902754750</v>
      </c>
      <c r="G54" s="14">
        <v>0</v>
      </c>
      <c r="I54" s="14">
        <v>7908691070</v>
      </c>
      <c r="K54" s="16">
        <v>3.1193662094844008E-2</v>
      </c>
      <c r="M54" s="14">
        <v>5005936320</v>
      </c>
      <c r="O54" s="14">
        <v>7308721780</v>
      </c>
      <c r="Q54" s="14">
        <v>0</v>
      </c>
      <c r="S54" s="14">
        <v>12314658100</v>
      </c>
      <c r="U54" s="16">
        <v>-0.11252274239784824</v>
      </c>
    </row>
    <row r="55" spans="1:21" s="29" customFormat="1" ht="18.75" x14ac:dyDescent="0.45">
      <c r="A55" s="22" t="s">
        <v>65</v>
      </c>
      <c r="C55" s="14">
        <v>0</v>
      </c>
      <c r="E55" s="14">
        <v>6820478287</v>
      </c>
      <c r="G55" s="14">
        <v>0</v>
      </c>
      <c r="I55" s="14">
        <v>6820478287</v>
      </c>
      <c r="K55" s="16">
        <v>2.6901505334674617E-2</v>
      </c>
      <c r="M55" s="14">
        <v>0</v>
      </c>
      <c r="O55" s="14">
        <v>6692594319</v>
      </c>
      <c r="Q55" s="14">
        <v>0</v>
      </c>
      <c r="S55" s="14">
        <v>6692594319</v>
      </c>
      <c r="U55" s="16">
        <v>-6.1152251277698036E-2</v>
      </c>
    </row>
    <row r="56" spans="1:21" s="29" customFormat="1" ht="18.75" x14ac:dyDescent="0.45">
      <c r="A56" s="22" t="s">
        <v>66</v>
      </c>
      <c r="C56" s="14">
        <v>0</v>
      </c>
      <c r="E56" s="14">
        <v>15476247023</v>
      </c>
      <c r="G56" s="14">
        <v>0</v>
      </c>
      <c r="I56" s="14">
        <v>15476247023</v>
      </c>
      <c r="K56" s="16">
        <v>6.104181031461095E-2</v>
      </c>
      <c r="M56" s="14">
        <v>0</v>
      </c>
      <c r="O56" s="14">
        <v>15849168638</v>
      </c>
      <c r="Q56" s="14">
        <v>0</v>
      </c>
      <c r="S56" s="14">
        <v>15849168638</v>
      </c>
      <c r="U56" s="16">
        <v>-0.14481863039898193</v>
      </c>
    </row>
    <row r="57" spans="1:21" s="29" customFormat="1" ht="18.75" x14ac:dyDescent="0.45">
      <c r="A57" s="22" t="s">
        <v>67</v>
      </c>
      <c r="C57" s="14">
        <v>0</v>
      </c>
      <c r="E57" s="14">
        <v>4868598526</v>
      </c>
      <c r="G57" s="14">
        <v>0</v>
      </c>
      <c r="I57" s="14">
        <v>4868598526</v>
      </c>
      <c r="K57" s="16">
        <v>1.9202851135706279E-2</v>
      </c>
      <c r="M57" s="14">
        <v>2614452000</v>
      </c>
      <c r="O57" s="14">
        <v>348352552</v>
      </c>
      <c r="Q57" s="14">
        <v>0</v>
      </c>
      <c r="S57" s="14">
        <v>2962804552</v>
      </c>
      <c r="U57" s="16">
        <v>-2.7072038108785831E-2</v>
      </c>
    </row>
    <row r="58" spans="1:21" s="29" customFormat="1" ht="18.75" x14ac:dyDescent="0.45">
      <c r="A58" s="22" t="s">
        <v>68</v>
      </c>
      <c r="C58" s="14">
        <v>0</v>
      </c>
      <c r="E58" s="14">
        <v>4090371862</v>
      </c>
      <c r="G58" s="14">
        <v>0</v>
      </c>
      <c r="I58" s="14">
        <v>4090371862</v>
      </c>
      <c r="K58" s="16">
        <v>1.6133349574051058E-2</v>
      </c>
      <c r="M58" s="14">
        <v>0</v>
      </c>
      <c r="O58" s="14">
        <v>-12345485981</v>
      </c>
      <c r="Q58" s="14">
        <v>0</v>
      </c>
      <c r="S58" s="14">
        <v>-12345485981</v>
      </c>
      <c r="U58" s="16">
        <v>0.11280442603731805</v>
      </c>
    </row>
    <row r="59" spans="1:21" s="29" customFormat="1" ht="18.75" x14ac:dyDescent="0.45">
      <c r="A59" s="22" t="s">
        <v>69</v>
      </c>
      <c r="C59" s="14">
        <v>0</v>
      </c>
      <c r="E59" s="14">
        <v>61979</v>
      </c>
      <c r="G59" s="14">
        <v>0</v>
      </c>
      <c r="I59" s="14">
        <v>61979</v>
      </c>
      <c r="K59" s="16">
        <v>2.4445916092362133E-7</v>
      </c>
      <c r="M59" s="14">
        <v>195750</v>
      </c>
      <c r="O59" s="14">
        <v>-488626</v>
      </c>
      <c r="Q59" s="14">
        <v>0</v>
      </c>
      <c r="S59" s="14">
        <v>-292876</v>
      </c>
      <c r="U59" s="16">
        <v>2.6760962776962683E-6</v>
      </c>
    </row>
    <row r="60" spans="1:21" s="29" customFormat="1" ht="18.75" x14ac:dyDescent="0.45">
      <c r="A60" s="22" t="s">
        <v>70</v>
      </c>
      <c r="C60" s="14">
        <v>18362399340</v>
      </c>
      <c r="E60" s="14">
        <v>-19719379146</v>
      </c>
      <c r="G60" s="14">
        <v>0</v>
      </c>
      <c r="I60" s="14">
        <v>-1356979806</v>
      </c>
      <c r="K60" s="16">
        <v>-5.352234543394673E-3</v>
      </c>
      <c r="M60" s="14">
        <v>18362399340</v>
      </c>
      <c r="O60" s="14">
        <v>-32885580700</v>
      </c>
      <c r="Q60" s="14">
        <v>-895236480</v>
      </c>
      <c r="S60" s="14">
        <v>-15418417840</v>
      </c>
      <c r="U60" s="16">
        <v>0.14088273053985215</v>
      </c>
    </row>
    <row r="61" spans="1:21" s="29" customFormat="1" ht="18.75" x14ac:dyDescent="0.45">
      <c r="A61" s="22" t="s">
        <v>71</v>
      </c>
      <c r="C61" s="14">
        <v>7875000000</v>
      </c>
      <c r="E61" s="14">
        <v>-6471265500</v>
      </c>
      <c r="G61" s="14">
        <v>0</v>
      </c>
      <c r="I61" s="14">
        <v>1403734500</v>
      </c>
      <c r="K61" s="16">
        <v>5.5366456062462951E-3</v>
      </c>
      <c r="M61" s="14">
        <v>7875000000</v>
      </c>
      <c r="O61" s="14">
        <v>-14195034000</v>
      </c>
      <c r="Q61" s="14">
        <v>0</v>
      </c>
      <c r="S61" s="14">
        <v>-6320034000</v>
      </c>
      <c r="U61" s="16">
        <v>5.7748055362384955E-2</v>
      </c>
    </row>
    <row r="62" spans="1:21" s="29" customFormat="1" ht="18.75" x14ac:dyDescent="0.45">
      <c r="A62" s="22" t="s">
        <v>72</v>
      </c>
      <c r="C62" s="14">
        <v>0</v>
      </c>
      <c r="E62" s="14">
        <v>2301015969</v>
      </c>
      <c r="G62" s="14">
        <v>0</v>
      </c>
      <c r="I62" s="14">
        <v>2301015969</v>
      </c>
      <c r="K62" s="16">
        <v>9.0757261823132575E-3</v>
      </c>
      <c r="M62" s="14">
        <v>0</v>
      </c>
      <c r="O62" s="14">
        <v>-4682166821</v>
      </c>
      <c r="Q62" s="14">
        <v>-2278340975</v>
      </c>
      <c r="S62" s="14">
        <v>-6960507796</v>
      </c>
      <c r="U62" s="16">
        <v>6.3600257459646592E-2</v>
      </c>
    </row>
    <row r="63" spans="1:21" s="29" customFormat="1" ht="18.75" x14ac:dyDescent="0.45">
      <c r="A63" s="22" t="s">
        <v>73</v>
      </c>
      <c r="C63" s="14">
        <v>3717228600</v>
      </c>
      <c r="E63" s="14">
        <v>-1237862215</v>
      </c>
      <c r="G63" s="14">
        <v>0</v>
      </c>
      <c r="I63" s="14">
        <v>2479366385</v>
      </c>
      <c r="K63" s="16">
        <v>9.7791804659535034E-3</v>
      </c>
      <c r="M63" s="14">
        <v>3717228600</v>
      </c>
      <c r="O63" s="14">
        <v>-2787651359</v>
      </c>
      <c r="Q63" s="14">
        <v>0</v>
      </c>
      <c r="S63" s="14">
        <v>929577241</v>
      </c>
      <c r="U63" s="16">
        <v>-8.4938274029666711E-3</v>
      </c>
    </row>
    <row r="64" spans="1:21" s="29" customFormat="1" ht="18.75" x14ac:dyDescent="0.45">
      <c r="A64" s="22" t="s">
        <v>74</v>
      </c>
      <c r="C64" s="14">
        <v>0</v>
      </c>
      <c r="E64" s="14">
        <v>221682</v>
      </c>
      <c r="G64" s="14">
        <v>0</v>
      </c>
      <c r="I64" s="14">
        <v>221682</v>
      </c>
      <c r="K64" s="16">
        <v>8.7436382826231818E-7</v>
      </c>
      <c r="M64" s="14">
        <v>0</v>
      </c>
      <c r="O64" s="14">
        <v>221682</v>
      </c>
      <c r="Q64" s="14">
        <v>0</v>
      </c>
      <c r="S64" s="14">
        <v>221682</v>
      </c>
      <c r="U64" s="16">
        <v>-2.0255752435579019E-6</v>
      </c>
    </row>
    <row r="65" spans="1:21" s="29" customFormat="1" ht="18.75" x14ac:dyDescent="0.45">
      <c r="A65" s="22" t="s">
        <v>75</v>
      </c>
      <c r="C65" s="14">
        <v>0</v>
      </c>
      <c r="E65" s="14">
        <v>3152802667</v>
      </c>
      <c r="G65" s="14">
        <v>0</v>
      </c>
      <c r="I65" s="14">
        <v>3152802667</v>
      </c>
      <c r="K65" s="16">
        <v>1.2435365116129261E-2</v>
      </c>
      <c r="M65" s="14">
        <v>0</v>
      </c>
      <c r="O65" s="14">
        <v>529838718</v>
      </c>
      <c r="Q65" s="14">
        <v>0</v>
      </c>
      <c r="S65" s="14">
        <v>529838718</v>
      </c>
      <c r="U65" s="16">
        <v>-4.841296046856563E-3</v>
      </c>
    </row>
    <row r="66" spans="1:21" s="29" customFormat="1" ht="18.75" x14ac:dyDescent="0.45">
      <c r="A66" s="22" t="s">
        <v>76</v>
      </c>
      <c r="C66" s="14">
        <v>2484024600</v>
      </c>
      <c r="E66" s="14">
        <v>-747447030</v>
      </c>
      <c r="G66" s="14">
        <v>0</v>
      </c>
      <c r="I66" s="14">
        <v>1736577570</v>
      </c>
      <c r="K66" s="16">
        <v>6.8494537769402744E-3</v>
      </c>
      <c r="M66" s="14">
        <v>2484024600</v>
      </c>
      <c r="O66" s="14">
        <v>-5441236417</v>
      </c>
      <c r="Q66" s="14">
        <v>0</v>
      </c>
      <c r="S66" s="14">
        <v>-2957211817</v>
      </c>
      <c r="U66" s="16">
        <v>2.702093560357666E-2</v>
      </c>
    </row>
    <row r="67" spans="1:21" s="29" customFormat="1" ht="18.75" x14ac:dyDescent="0.45">
      <c r="A67" s="22" t="s">
        <v>77</v>
      </c>
      <c r="C67" s="14">
        <v>0</v>
      </c>
      <c r="E67" s="14">
        <v>1233942616</v>
      </c>
      <c r="G67" s="14">
        <v>0</v>
      </c>
      <c r="I67" s="14">
        <v>1233942616</v>
      </c>
      <c r="K67" s="16">
        <v>4.8669481039587325E-3</v>
      </c>
      <c r="M67" s="14">
        <v>0</v>
      </c>
      <c r="O67" s="14">
        <v>1453170999</v>
      </c>
      <c r="Q67" s="14">
        <v>0</v>
      </c>
      <c r="S67" s="14">
        <v>1453170999</v>
      </c>
      <c r="U67" s="16">
        <v>-1.3278061368224325E-2</v>
      </c>
    </row>
    <row r="68" spans="1:21" s="29" customFormat="1" ht="18.75" x14ac:dyDescent="0.45">
      <c r="A68" s="22" t="s">
        <v>212</v>
      </c>
      <c r="C68" s="14">
        <v>0</v>
      </c>
      <c r="E68" s="14">
        <v>681977446</v>
      </c>
      <c r="G68" s="14">
        <v>0</v>
      </c>
      <c r="I68" s="14">
        <v>681977446</v>
      </c>
      <c r="K68" s="16">
        <v>2.6898729282175296E-3</v>
      </c>
      <c r="M68" s="14">
        <v>0</v>
      </c>
      <c r="O68" s="14">
        <v>-318256142</v>
      </c>
      <c r="Q68" s="14">
        <v>0</v>
      </c>
      <c r="S68" s="14">
        <v>-318256142</v>
      </c>
      <c r="U68" s="16">
        <v>2.9080022841071816E-3</v>
      </c>
    </row>
    <row r="69" spans="1:21" s="29" customFormat="1" ht="18.75" x14ac:dyDescent="0.45">
      <c r="A69" s="22" t="s">
        <v>78</v>
      </c>
      <c r="C69" s="14">
        <v>0</v>
      </c>
      <c r="E69" s="14">
        <v>-1282696394</v>
      </c>
      <c r="G69" s="14">
        <v>0</v>
      </c>
      <c r="I69" s="14">
        <v>-1282696394</v>
      </c>
      <c r="K69" s="16">
        <v>-5.059244005179089E-3</v>
      </c>
      <c r="M69" s="14">
        <v>3605457100</v>
      </c>
      <c r="O69" s="14">
        <v>-9525907044</v>
      </c>
      <c r="Q69" s="14">
        <v>0</v>
      </c>
      <c r="S69" s="14">
        <v>-5920449944</v>
      </c>
      <c r="U69" s="16">
        <v>5.4096935417806441E-2</v>
      </c>
    </row>
    <row r="70" spans="1:21" s="29" customFormat="1" ht="18.75" x14ac:dyDescent="0.45">
      <c r="A70" s="22" t="s">
        <v>79</v>
      </c>
      <c r="C70" s="14">
        <v>15992180000</v>
      </c>
      <c r="E70" s="14">
        <v>2146098581</v>
      </c>
      <c r="G70" s="14">
        <v>0</v>
      </c>
      <c r="I70" s="14">
        <v>18138278581</v>
      </c>
      <c r="K70" s="16">
        <v>7.154146343939323E-2</v>
      </c>
      <c r="M70" s="14">
        <v>15992180000</v>
      </c>
      <c r="O70" s="14">
        <v>11453807614</v>
      </c>
      <c r="Q70" s="14">
        <v>0</v>
      </c>
      <c r="S70" s="14">
        <v>27445987614</v>
      </c>
      <c r="U70" s="16">
        <v>-0.25078226038160611</v>
      </c>
    </row>
    <row r="71" spans="1:21" s="29" customFormat="1" ht="18.75" x14ac:dyDescent="0.45">
      <c r="A71" s="22" t="s">
        <v>213</v>
      </c>
      <c r="C71" s="14">
        <v>0</v>
      </c>
      <c r="E71" s="14">
        <v>20160658313</v>
      </c>
      <c r="G71" s="14">
        <v>0</v>
      </c>
      <c r="I71" s="14">
        <v>20160658313</v>
      </c>
      <c r="K71" s="16">
        <v>7.9518185431578611E-2</v>
      </c>
      <c r="M71" s="14">
        <v>0</v>
      </c>
      <c r="O71" s="14">
        <v>10004733205</v>
      </c>
      <c r="Q71" s="14">
        <v>0</v>
      </c>
      <c r="S71" s="14">
        <v>10004733205</v>
      </c>
      <c r="U71" s="16">
        <v>-9.141626247710552E-2</v>
      </c>
    </row>
    <row r="72" spans="1:21" s="29" customFormat="1" ht="18.75" x14ac:dyDescent="0.45">
      <c r="A72" s="22" t="s">
        <v>82</v>
      </c>
      <c r="C72" s="14">
        <v>0</v>
      </c>
      <c r="E72" s="14">
        <v>244732687</v>
      </c>
      <c r="G72" s="14">
        <v>0</v>
      </c>
      <c r="I72" s="14">
        <v>244732687</v>
      </c>
      <c r="K72" s="16">
        <v>9.6528093894066133E-4</v>
      </c>
      <c r="M72" s="14">
        <v>5018642610</v>
      </c>
      <c r="O72" s="14">
        <v>-32681226444</v>
      </c>
      <c r="Q72" s="14">
        <v>0</v>
      </c>
      <c r="S72" s="14">
        <v>-27662583834</v>
      </c>
      <c r="U72" s="16">
        <v>0.25276136532057375</v>
      </c>
    </row>
    <row r="73" spans="1:21" s="29" customFormat="1" ht="18.75" x14ac:dyDescent="0.45">
      <c r="A73" s="22" t="s">
        <v>83</v>
      </c>
      <c r="C73" s="14">
        <v>0</v>
      </c>
      <c r="E73" s="14">
        <v>5120079578</v>
      </c>
      <c r="G73" s="14">
        <v>0</v>
      </c>
      <c r="I73" s="14">
        <v>5120079578</v>
      </c>
      <c r="K73" s="16">
        <v>2.0194749148906066E-2</v>
      </c>
      <c r="M73" s="14">
        <v>0</v>
      </c>
      <c r="O73" s="14">
        <v>6015579426</v>
      </c>
      <c r="Q73" s="14">
        <v>0</v>
      </c>
      <c r="S73" s="14">
        <v>6015579426</v>
      </c>
      <c r="U73" s="16">
        <v>-5.4966162164550365E-2</v>
      </c>
    </row>
    <row r="74" spans="1:21" s="29" customFormat="1" ht="18.75" x14ac:dyDescent="0.45">
      <c r="A74" s="22" t="s">
        <v>86</v>
      </c>
      <c r="C74" s="14">
        <v>0</v>
      </c>
      <c r="E74" s="14">
        <v>3366279344</v>
      </c>
      <c r="G74" s="14">
        <v>0</v>
      </c>
      <c r="I74" s="14">
        <v>3366279344</v>
      </c>
      <c r="K74" s="16">
        <v>1.3277365299032872E-2</v>
      </c>
      <c r="M74" s="14">
        <v>0</v>
      </c>
      <c r="O74" s="14">
        <v>2057435975</v>
      </c>
      <c r="Q74" s="14">
        <v>0</v>
      </c>
      <c r="S74" s="14">
        <v>2057435975</v>
      </c>
      <c r="U74" s="16">
        <v>-1.8799412564689127E-2</v>
      </c>
    </row>
    <row r="75" spans="1:21" s="29" customFormat="1" ht="18.75" x14ac:dyDescent="0.45">
      <c r="A75" s="22" t="s">
        <v>214</v>
      </c>
      <c r="C75" s="14">
        <v>0</v>
      </c>
      <c r="E75" s="14">
        <v>270450627</v>
      </c>
      <c r="G75" s="14">
        <v>0</v>
      </c>
      <c r="I75" s="14">
        <v>270450627</v>
      </c>
      <c r="K75" s="16">
        <v>1.0667182972891993E-3</v>
      </c>
      <c r="M75" s="14">
        <v>0</v>
      </c>
      <c r="O75" s="14">
        <v>-3676438208</v>
      </c>
      <c r="Q75" s="14">
        <v>0</v>
      </c>
      <c r="S75" s="14">
        <v>-3676438208</v>
      </c>
      <c r="U75" s="16">
        <v>3.3592723895468177E-2</v>
      </c>
    </row>
    <row r="76" spans="1:21" s="29" customFormat="1" ht="18.75" x14ac:dyDescent="0.45">
      <c r="A76" s="22" t="s">
        <v>215</v>
      </c>
      <c r="L76" s="15"/>
      <c r="M76" s="14">
        <v>642400</v>
      </c>
      <c r="O76" s="14">
        <v>0</v>
      </c>
      <c r="Q76" s="14">
        <v>0</v>
      </c>
      <c r="S76" s="14">
        <v>642400</v>
      </c>
      <c r="U76" s="16">
        <v>-5.8698024037206281E-6</v>
      </c>
    </row>
    <row r="77" spans="1:21" s="29" customFormat="1" ht="18.75" x14ac:dyDescent="0.45">
      <c r="A77" s="17" t="s">
        <v>87</v>
      </c>
      <c r="C77" s="17">
        <f>SUM(C9:$C$76)</f>
        <v>112478875844</v>
      </c>
      <c r="E77" s="17">
        <f>SUM(E9:$E$76)</f>
        <v>141077975789</v>
      </c>
      <c r="G77" s="17">
        <f>SUM(G9:$G$76)</f>
        <v>-22179850</v>
      </c>
      <c r="I77" s="17">
        <f>SUM(I9:$I$76)</f>
        <v>253534671783</v>
      </c>
      <c r="K77" s="18">
        <f>SUM(K9:$K$76)</f>
        <v>0.99999795300211269</v>
      </c>
      <c r="M77" s="17">
        <f>SUM(M9:$M$76)</f>
        <v>184038443994</v>
      </c>
      <c r="O77" s="17">
        <f>SUM(O9:$O$76)</f>
        <v>-284140592521</v>
      </c>
      <c r="Q77" s="17">
        <f>SUM(Q9:$Q$76)</f>
        <v>-9373524161</v>
      </c>
      <c r="S77" s="17">
        <f>SUM(S9:$S$76)</f>
        <v>-109475672688</v>
      </c>
      <c r="U77" s="18">
        <v>1</v>
      </c>
    </row>
    <row r="78" spans="1:21" s="29" customFormat="1" ht="18.75" x14ac:dyDescent="0.45">
      <c r="C78" s="19"/>
      <c r="E78" s="19"/>
      <c r="G78" s="19"/>
      <c r="I78" s="19"/>
      <c r="K78" s="19"/>
      <c r="M78" s="19"/>
      <c r="O78" s="19"/>
      <c r="Q78" s="19"/>
      <c r="S78" s="19"/>
      <c r="U78" s="1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4"/>
  <sheetViews>
    <sheetView rightToLeft="1" workbookViewId="0">
      <selection activeCell="A4" sqref="A4:XFD14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7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9" customFormat="1" ht="18.75" x14ac:dyDescent="0.45"/>
    <row r="5" spans="1:17" s="29" customFormat="1" ht="21" x14ac:dyDescent="0.45">
      <c r="A5" s="7" t="s">
        <v>216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s="29" customFormat="1" ht="18.75" x14ac:dyDescent="0.45"/>
    <row r="7" spans="1:17" s="29" customFormat="1" ht="21" x14ac:dyDescent="0.45">
      <c r="C7" s="8" t="s">
        <v>154</v>
      </c>
      <c r="D7" s="30"/>
      <c r="E7" s="30"/>
      <c r="F7" s="30"/>
      <c r="G7" s="30"/>
      <c r="H7" s="30"/>
      <c r="I7" s="30"/>
      <c r="J7" s="30"/>
      <c r="K7" s="30"/>
      <c r="M7" s="8" t="s">
        <v>7</v>
      </c>
      <c r="N7" s="30"/>
      <c r="O7" s="30"/>
      <c r="P7" s="30"/>
      <c r="Q7" s="30"/>
    </row>
    <row r="8" spans="1:17" s="29" customFormat="1" ht="21" x14ac:dyDescent="0.45">
      <c r="C8" s="21" t="s">
        <v>217</v>
      </c>
      <c r="E8" s="21" t="s">
        <v>204</v>
      </c>
      <c r="G8" s="21" t="s">
        <v>205</v>
      </c>
      <c r="I8" s="21" t="s">
        <v>87</v>
      </c>
      <c r="K8" s="21" t="s">
        <v>217</v>
      </c>
      <c r="M8" s="21" t="s">
        <v>204</v>
      </c>
      <c r="O8" s="21" t="s">
        <v>205</v>
      </c>
      <c r="Q8" s="21" t="s">
        <v>87</v>
      </c>
    </row>
    <row r="9" spans="1:17" s="29" customFormat="1" ht="18.75" x14ac:dyDescent="0.45">
      <c r="A9" s="17" t="s">
        <v>87</v>
      </c>
      <c r="C9" s="17">
        <f>SUM($C$8)</f>
        <v>0</v>
      </c>
      <c r="E9" s="17">
        <f>SUM($E$8)</f>
        <v>0</v>
      </c>
      <c r="G9" s="17">
        <f>SUM($G$8)</f>
        <v>0</v>
      </c>
      <c r="I9" s="17">
        <f>SUM($I$8)</f>
        <v>0</v>
      </c>
      <c r="K9" s="17">
        <f>SUM($K$8)</f>
        <v>0</v>
      </c>
      <c r="M9" s="17">
        <f>SUM($M$8)</f>
        <v>0</v>
      </c>
      <c r="O9" s="17">
        <f>SUM($O$8)</f>
        <v>0</v>
      </c>
      <c r="Q9" s="17">
        <f>SUM($Q$8)</f>
        <v>0</v>
      </c>
    </row>
    <row r="10" spans="1:17" s="29" customFormat="1" ht="18.75" x14ac:dyDescent="0.45">
      <c r="C10" s="19"/>
      <c r="E10" s="19"/>
      <c r="G10" s="19"/>
      <c r="I10" s="19"/>
      <c r="K10" s="19"/>
      <c r="M10" s="19"/>
      <c r="O10" s="19"/>
      <c r="Q10" s="19"/>
    </row>
    <row r="11" spans="1:17" s="29" customFormat="1" ht="18.75" x14ac:dyDescent="0.45"/>
    <row r="12" spans="1:17" s="29" customFormat="1" ht="18.75" x14ac:dyDescent="0.45"/>
    <row r="13" spans="1:17" s="29" customFormat="1" ht="18.75" x14ac:dyDescent="0.45"/>
    <row r="14" spans="1:17" s="29" customFormat="1" ht="18.75" x14ac:dyDescent="0.45"/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rightToLeft="1" workbookViewId="0">
      <selection activeCell="G26" sqref="G26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4.140625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6384" width="9.140625" style="6"/>
  </cols>
  <sheetData>
    <row r="1" spans="1:1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29" customFormat="1" ht="18.75" x14ac:dyDescent="0.45"/>
    <row r="5" spans="1:11" s="29" customFormat="1" ht="21" x14ac:dyDescent="0.45">
      <c r="A5" s="7" t="s">
        <v>218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9" customFormat="1" ht="18.75" x14ac:dyDescent="0.45"/>
    <row r="7" spans="1:11" s="29" customFormat="1" ht="21" x14ac:dyDescent="0.45">
      <c r="A7" s="8" t="s">
        <v>219</v>
      </c>
      <c r="B7" s="30"/>
      <c r="C7" s="30"/>
      <c r="E7" s="8" t="s">
        <v>154</v>
      </c>
      <c r="F7" s="30"/>
      <c r="G7" s="30"/>
      <c r="I7" s="8" t="s">
        <v>7</v>
      </c>
      <c r="J7" s="30"/>
      <c r="K7" s="30"/>
    </row>
    <row r="8" spans="1:11" s="29" customFormat="1" ht="42" x14ac:dyDescent="0.45">
      <c r="A8" s="21" t="s">
        <v>220</v>
      </c>
      <c r="C8" s="21" t="s">
        <v>114</v>
      </c>
      <c r="E8" s="21" t="s">
        <v>221</v>
      </c>
      <c r="G8" s="21" t="s">
        <v>222</v>
      </c>
      <c r="I8" s="21" t="s">
        <v>221</v>
      </c>
      <c r="K8" s="21" t="s">
        <v>222</v>
      </c>
    </row>
    <row r="9" spans="1:11" s="29" customFormat="1" ht="18.75" x14ac:dyDescent="0.45">
      <c r="A9" s="22" t="s">
        <v>223</v>
      </c>
      <c r="C9" s="15" t="s">
        <v>127</v>
      </c>
      <c r="E9" s="14">
        <v>518986</v>
      </c>
      <c r="G9" s="26">
        <f>E9/E10</f>
        <v>1</v>
      </c>
      <c r="I9" s="14">
        <v>2036371</v>
      </c>
      <c r="K9" s="26">
        <f>I9/I10</f>
        <v>1</v>
      </c>
    </row>
    <row r="10" spans="1:11" s="29" customFormat="1" ht="18.75" x14ac:dyDescent="0.45">
      <c r="A10" s="17" t="s">
        <v>87</v>
      </c>
      <c r="E10" s="17">
        <f>SUM(E9:$E$9)</f>
        <v>518986</v>
      </c>
      <c r="G10" s="27">
        <f>SUM(G9:$G$9)</f>
        <v>1</v>
      </c>
      <c r="I10" s="17">
        <f>SUM(I9:$I$9)</f>
        <v>2036371</v>
      </c>
      <c r="K10" s="27">
        <f>SUM(K9:$K$9)</f>
        <v>1</v>
      </c>
    </row>
    <row r="11" spans="1:11" s="29" customFormat="1" ht="18.75" x14ac:dyDescent="0.45">
      <c r="E11" s="19"/>
      <c r="G11" s="19"/>
      <c r="I11" s="19"/>
      <c r="K11" s="19"/>
    </row>
    <row r="12" spans="1:11" s="29" customFormat="1" ht="18.75" x14ac:dyDescent="0.45"/>
    <row r="13" spans="1:11" s="29" customFormat="1" ht="18.75" x14ac:dyDescent="0.45"/>
    <row r="14" spans="1:11" s="29" customFormat="1" ht="18.75" x14ac:dyDescent="0.45"/>
    <row r="15" spans="1:11" s="29" customFormat="1" ht="18.75" x14ac:dyDescent="0.45"/>
    <row r="16" spans="1:11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  <row r="20" s="29" customFormat="1" ht="18.75" x14ac:dyDescent="0.45"/>
    <row r="21" s="29" customFormat="1" ht="18.75" x14ac:dyDescent="0.45"/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9"/>
  <sheetViews>
    <sheetView rightToLeft="1" workbookViewId="0">
      <selection activeCell="E21" sqref="E21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8.42578125" style="6" customWidth="1"/>
    <col min="6" max="16384" width="9.140625" style="6"/>
  </cols>
  <sheetData>
    <row r="1" spans="1:5" ht="20.100000000000001" customHeight="1" x14ac:dyDescent="0.45">
      <c r="A1" s="4" t="s">
        <v>0</v>
      </c>
      <c r="B1" s="5"/>
      <c r="C1" s="5"/>
      <c r="D1" s="5"/>
      <c r="E1" s="5"/>
    </row>
    <row r="2" spans="1:5" ht="20.100000000000001" customHeight="1" x14ac:dyDescent="0.45">
      <c r="A2" s="4" t="s">
        <v>138</v>
      </c>
      <c r="B2" s="5"/>
      <c r="C2" s="5"/>
      <c r="D2" s="5"/>
      <c r="E2" s="5"/>
    </row>
    <row r="3" spans="1:5" ht="20.100000000000001" customHeight="1" x14ac:dyDescent="0.45">
      <c r="A3" s="4" t="s">
        <v>2</v>
      </c>
      <c r="B3" s="5"/>
      <c r="C3" s="5"/>
      <c r="D3" s="5"/>
      <c r="E3" s="5"/>
    </row>
    <row r="5" spans="1:5" s="29" customFormat="1" ht="21" x14ac:dyDescent="0.45">
      <c r="A5" s="7" t="s">
        <v>224</v>
      </c>
      <c r="B5" s="28"/>
      <c r="C5" s="28"/>
      <c r="D5" s="28"/>
      <c r="E5" s="28"/>
    </row>
    <row r="6" spans="1:5" s="29" customFormat="1" ht="18.75" x14ac:dyDescent="0.45"/>
    <row r="7" spans="1:5" s="29" customFormat="1" ht="21" x14ac:dyDescent="0.45">
      <c r="C7" s="20" t="s">
        <v>154</v>
      </c>
      <c r="E7" s="20" t="s">
        <v>7</v>
      </c>
    </row>
    <row r="8" spans="1:5" s="29" customFormat="1" ht="21" x14ac:dyDescent="0.45">
      <c r="A8" s="21" t="s">
        <v>150</v>
      </c>
      <c r="C8" s="21" t="s">
        <v>118</v>
      </c>
      <c r="E8" s="21" t="s">
        <v>118</v>
      </c>
    </row>
    <row r="9" spans="1:5" s="29" customFormat="1" ht="18.75" x14ac:dyDescent="0.45">
      <c r="A9" s="22" t="s">
        <v>225</v>
      </c>
      <c r="D9" s="15"/>
      <c r="E9" s="14">
        <v>32132870</v>
      </c>
    </row>
    <row r="10" spans="1:5" s="29" customFormat="1" ht="18.75" x14ac:dyDescent="0.45">
      <c r="A10" s="17" t="s">
        <v>87</v>
      </c>
      <c r="C10" s="17">
        <f>SUM(C9:$C$9)</f>
        <v>0</v>
      </c>
      <c r="E10" s="17">
        <f>SUM(E9:$E$9)</f>
        <v>32132870</v>
      </c>
    </row>
    <row r="11" spans="1:5" s="29" customFormat="1" ht="18.75" x14ac:dyDescent="0.45">
      <c r="C11" s="19"/>
      <c r="E11" s="19"/>
    </row>
    <row r="12" spans="1:5" s="29" customFormat="1" ht="18.75" x14ac:dyDescent="0.45"/>
    <row r="13" spans="1:5" s="29" customFormat="1" ht="18.75" x14ac:dyDescent="0.45"/>
    <row r="14" spans="1:5" s="29" customFormat="1" ht="18.75" x14ac:dyDescent="0.45"/>
    <row r="15" spans="1:5" s="29" customFormat="1" ht="18.75" x14ac:dyDescent="0.45"/>
    <row r="16" spans="1:5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rightToLeft="1" workbookViewId="0">
      <selection activeCell="A82" sqref="A5:XFD82"/>
    </sheetView>
  </sheetViews>
  <sheetFormatPr defaultRowHeight="18" x14ac:dyDescent="0.45"/>
  <cols>
    <col min="1" max="1" width="17" style="6" customWidth="1"/>
    <col min="2" max="2" width="1.42578125" style="6" customWidth="1"/>
    <col min="3" max="3" width="12.7109375" style="6" customWidth="1"/>
    <col min="4" max="4" width="1.42578125" style="6" customWidth="1"/>
    <col min="5" max="5" width="18.140625" style="6" bestFit="1" customWidth="1"/>
    <col min="6" max="6" width="1.42578125" style="6" customWidth="1"/>
    <col min="7" max="7" width="18.28515625" style="6" bestFit="1" customWidth="1"/>
    <col min="8" max="8" width="1.42578125" style="6" customWidth="1"/>
    <col min="9" max="9" width="11.42578125" style="6" customWidth="1"/>
    <col min="10" max="10" width="17" style="6" customWidth="1"/>
    <col min="11" max="11" width="1.42578125" style="6" customWidth="1"/>
    <col min="12" max="12" width="11.42578125" style="6" customWidth="1"/>
    <col min="13" max="13" width="17" style="6" customWidth="1"/>
    <col min="14" max="14" width="1.42578125" style="6" customWidth="1"/>
    <col min="15" max="15" width="12.7109375" style="6" customWidth="1"/>
    <col min="16" max="16" width="1.42578125" style="6" customWidth="1"/>
    <col min="17" max="17" width="11.42578125" style="6" customWidth="1"/>
    <col min="18" max="18" width="1.42578125" style="6" customWidth="1"/>
    <col min="19" max="19" width="18.42578125" style="6" bestFit="1" customWidth="1"/>
    <col min="20" max="20" width="1.42578125" style="6" customWidth="1"/>
    <col min="21" max="21" width="18.5703125" style="6" bestFit="1" customWidth="1"/>
    <col min="22" max="22" width="1.42578125" style="6" customWidth="1"/>
    <col min="23" max="23" width="8.5703125" style="6" customWidth="1"/>
    <col min="24" max="16384" width="9.140625" style="6"/>
  </cols>
  <sheetData>
    <row r="1" spans="1:2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s="29" customFormat="1" ht="21" x14ac:dyDescent="0.45">
      <c r="A5" s="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9" customFormat="1" ht="21" x14ac:dyDescent="0.45">
      <c r="A6" s="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s="29" customFormat="1" ht="18.75" x14ac:dyDescent="0.45"/>
    <row r="8" spans="1:23" s="29" customFormat="1" ht="21" x14ac:dyDescent="0.45">
      <c r="C8" s="8" t="s">
        <v>5</v>
      </c>
      <c r="D8" s="30"/>
      <c r="E8" s="30"/>
      <c r="F8" s="30"/>
      <c r="G8" s="30"/>
      <c r="I8" s="8" t="s">
        <v>6</v>
      </c>
      <c r="J8" s="30"/>
      <c r="K8" s="30"/>
      <c r="L8" s="30"/>
      <c r="M8" s="30"/>
      <c r="O8" s="8" t="s">
        <v>7</v>
      </c>
      <c r="P8" s="30"/>
      <c r="Q8" s="30"/>
      <c r="R8" s="30"/>
      <c r="S8" s="30"/>
      <c r="T8" s="30"/>
      <c r="U8" s="30"/>
      <c r="V8" s="30"/>
      <c r="W8" s="30"/>
    </row>
    <row r="9" spans="1:23" s="29" customFormat="1" ht="18.75" x14ac:dyDescent="0.45">
      <c r="A9" s="9" t="s">
        <v>8</v>
      </c>
      <c r="C9" s="9" t="s">
        <v>9</v>
      </c>
      <c r="E9" s="9" t="s">
        <v>10</v>
      </c>
      <c r="G9" s="9" t="s">
        <v>11</v>
      </c>
      <c r="I9" s="9" t="s">
        <v>12</v>
      </c>
      <c r="J9" s="28"/>
      <c r="L9" s="9" t="s">
        <v>13</v>
      </c>
      <c r="M9" s="28"/>
      <c r="O9" s="9" t="s">
        <v>9</v>
      </c>
      <c r="Q9" s="10" t="s">
        <v>14</v>
      </c>
      <c r="S9" s="9" t="s">
        <v>10</v>
      </c>
      <c r="U9" s="9" t="s">
        <v>11</v>
      </c>
      <c r="W9" s="10" t="s">
        <v>15</v>
      </c>
    </row>
    <row r="10" spans="1:23" s="29" customFormat="1" ht="18.75" x14ac:dyDescent="0.45">
      <c r="A10" s="11"/>
      <c r="C10" s="11"/>
      <c r="E10" s="11"/>
      <c r="G10" s="11"/>
      <c r="I10" s="12" t="s">
        <v>9</v>
      </c>
      <c r="J10" s="12" t="s">
        <v>10</v>
      </c>
      <c r="L10" s="12" t="s">
        <v>9</v>
      </c>
      <c r="M10" s="12" t="s">
        <v>16</v>
      </c>
      <c r="O10" s="11"/>
      <c r="Q10" s="11"/>
      <c r="S10" s="11"/>
      <c r="U10" s="11"/>
      <c r="W10" s="11"/>
    </row>
    <row r="11" spans="1:23" s="29" customFormat="1" ht="37.5" x14ac:dyDescent="0.45">
      <c r="A11" s="13" t="s">
        <v>17</v>
      </c>
      <c r="C11" s="14">
        <v>3450913</v>
      </c>
      <c r="E11" s="14">
        <v>27614395381</v>
      </c>
      <c r="G11" s="14">
        <v>26997091132</v>
      </c>
      <c r="N11" s="15"/>
      <c r="O11" s="14">
        <v>3450913</v>
      </c>
      <c r="Q11" s="14">
        <v>8170</v>
      </c>
      <c r="S11" s="14">
        <v>27614395381</v>
      </c>
      <c r="U11" s="14">
        <v>28026205153</v>
      </c>
      <c r="W11" s="16">
        <v>9.3176484652298837E-3</v>
      </c>
    </row>
    <row r="12" spans="1:23" s="29" customFormat="1" ht="18.75" x14ac:dyDescent="0.45">
      <c r="A12" s="13" t="s">
        <v>18</v>
      </c>
      <c r="C12" s="14">
        <v>10000000</v>
      </c>
      <c r="E12" s="14">
        <v>24929695866</v>
      </c>
      <c r="G12" s="14">
        <v>28300603500</v>
      </c>
      <c r="I12" s="14">
        <v>0</v>
      </c>
      <c r="J12" s="14">
        <v>0</v>
      </c>
      <c r="L12" s="14">
        <v>700000</v>
      </c>
      <c r="M12" s="14">
        <v>1990783947</v>
      </c>
      <c r="O12" s="14">
        <v>9300000</v>
      </c>
      <c r="Q12" s="14">
        <v>2990</v>
      </c>
      <c r="S12" s="14">
        <v>23184617155</v>
      </c>
      <c r="U12" s="14">
        <v>27641548350</v>
      </c>
      <c r="W12" s="16">
        <v>9.189764691791882E-3</v>
      </c>
    </row>
    <row r="13" spans="1:23" s="29" customFormat="1" ht="18.75" x14ac:dyDescent="0.45">
      <c r="A13" s="13" t="s">
        <v>19</v>
      </c>
      <c r="C13" s="14">
        <v>1298861</v>
      </c>
      <c r="E13" s="14">
        <v>32398701989</v>
      </c>
      <c r="G13" s="14">
        <v>27914290640</v>
      </c>
      <c r="N13" s="15"/>
      <c r="O13" s="14">
        <v>1298861</v>
      </c>
      <c r="Q13" s="14">
        <v>25090</v>
      </c>
      <c r="S13" s="14">
        <v>32398701989</v>
      </c>
      <c r="U13" s="14">
        <v>32394521376</v>
      </c>
      <c r="W13" s="16">
        <v>1.076994765196148E-2</v>
      </c>
    </row>
    <row r="14" spans="1:23" s="29" customFormat="1" ht="37.5" x14ac:dyDescent="0.45">
      <c r="A14" s="13" t="s">
        <v>20</v>
      </c>
      <c r="C14" s="14">
        <v>1062934</v>
      </c>
      <c r="E14" s="14">
        <v>9016822996</v>
      </c>
      <c r="G14" s="14">
        <v>6941924696</v>
      </c>
      <c r="N14" s="15"/>
      <c r="O14" s="14">
        <v>1062934</v>
      </c>
      <c r="Q14" s="14">
        <v>6820</v>
      </c>
      <c r="S14" s="14">
        <v>9016822996</v>
      </c>
      <c r="U14" s="14">
        <v>7206077081</v>
      </c>
      <c r="W14" s="16">
        <v>2.3957468621798286E-3</v>
      </c>
    </row>
    <row r="15" spans="1:23" s="29" customFormat="1" ht="18.75" x14ac:dyDescent="0.45">
      <c r="A15" s="13" t="s">
        <v>21</v>
      </c>
      <c r="C15" s="14">
        <v>4063799</v>
      </c>
      <c r="E15" s="14">
        <v>8245733020</v>
      </c>
      <c r="G15" s="14">
        <v>8669023224</v>
      </c>
      <c r="N15" s="15"/>
      <c r="O15" s="14">
        <v>4063799</v>
      </c>
      <c r="Q15" s="14">
        <v>2262</v>
      </c>
      <c r="S15" s="14">
        <v>8245733020</v>
      </c>
      <c r="U15" s="14">
        <v>9137619074</v>
      </c>
      <c r="W15" s="16">
        <v>3.0379111933246401E-3</v>
      </c>
    </row>
    <row r="16" spans="1:23" s="29" customFormat="1" ht="18.75" x14ac:dyDescent="0.45">
      <c r="A16" s="13" t="s">
        <v>22</v>
      </c>
      <c r="C16" s="14">
        <v>6000000</v>
      </c>
      <c r="E16" s="14">
        <v>19876394056</v>
      </c>
      <c r="G16" s="14">
        <v>16521111000</v>
      </c>
      <c r="N16" s="15"/>
      <c r="O16" s="14">
        <v>6000000</v>
      </c>
      <c r="Q16" s="14">
        <v>2821</v>
      </c>
      <c r="S16" s="14">
        <v>19876394056</v>
      </c>
      <c r="U16" s="14">
        <v>16825290300</v>
      </c>
      <c r="W16" s="16">
        <v>5.5937698123950594E-3</v>
      </c>
    </row>
    <row r="17" spans="1:23" s="29" customFormat="1" ht="18.75" x14ac:dyDescent="0.45">
      <c r="A17" s="13" t="s">
        <v>23</v>
      </c>
      <c r="C17" s="14">
        <v>6590486</v>
      </c>
      <c r="E17" s="14">
        <v>27417545391</v>
      </c>
      <c r="G17" s="14">
        <v>13102545217</v>
      </c>
      <c r="N17" s="15"/>
      <c r="O17" s="14">
        <v>6590486</v>
      </c>
      <c r="Q17" s="14">
        <v>1645</v>
      </c>
      <c r="S17" s="14">
        <v>27417545391</v>
      </c>
      <c r="U17" s="14">
        <v>10776843441</v>
      </c>
      <c r="W17" s="16">
        <v>3.5828910193111789E-3</v>
      </c>
    </row>
    <row r="18" spans="1:23" s="29" customFormat="1" ht="18.75" x14ac:dyDescent="0.45">
      <c r="A18" s="13" t="s">
        <v>24</v>
      </c>
      <c r="C18" s="14">
        <v>15500000</v>
      </c>
      <c r="E18" s="14">
        <v>59802967390</v>
      </c>
      <c r="G18" s="14">
        <v>47116975950</v>
      </c>
      <c r="N18" s="15"/>
      <c r="O18" s="14">
        <v>15500000</v>
      </c>
      <c r="Q18" s="14">
        <v>2832</v>
      </c>
      <c r="S18" s="14">
        <v>59802967390</v>
      </c>
      <c r="U18" s="14">
        <v>43634818800</v>
      </c>
      <c r="W18" s="16">
        <v>1.450691951346411E-2</v>
      </c>
    </row>
    <row r="19" spans="1:23" s="29" customFormat="1" ht="18.75" x14ac:dyDescent="0.45">
      <c r="A19" s="13" t="s">
        <v>25</v>
      </c>
      <c r="C19" s="14">
        <v>33396214</v>
      </c>
      <c r="E19" s="14">
        <v>13275152974</v>
      </c>
      <c r="G19" s="14">
        <v>114564595024</v>
      </c>
      <c r="N19" s="15"/>
      <c r="O19" s="14">
        <v>33396214</v>
      </c>
      <c r="Q19" s="14">
        <v>3902</v>
      </c>
      <c r="S19" s="14">
        <v>13275152974</v>
      </c>
      <c r="U19" s="14">
        <v>129536670467</v>
      </c>
      <c r="W19" s="16">
        <v>4.3066021681448859E-2</v>
      </c>
    </row>
    <row r="20" spans="1:23" s="29" customFormat="1" ht="18.75" x14ac:dyDescent="0.45">
      <c r="A20" s="13" t="s">
        <v>26</v>
      </c>
      <c r="C20" s="14">
        <v>34689360</v>
      </c>
      <c r="E20" s="14">
        <v>13906424544</v>
      </c>
      <c r="G20" s="14">
        <v>77862519859</v>
      </c>
      <c r="N20" s="15"/>
      <c r="O20" s="14">
        <v>34689360</v>
      </c>
      <c r="Q20" s="14">
        <v>2135</v>
      </c>
      <c r="S20" s="14">
        <v>13906424544</v>
      </c>
      <c r="U20" s="14">
        <v>73621115988</v>
      </c>
      <c r="W20" s="16">
        <v>2.4476224114154489E-2</v>
      </c>
    </row>
    <row r="21" spans="1:23" s="29" customFormat="1" ht="18.75" x14ac:dyDescent="0.45">
      <c r="A21" s="13" t="s">
        <v>27</v>
      </c>
      <c r="C21" s="14">
        <v>4396570</v>
      </c>
      <c r="E21" s="14">
        <v>29985556801</v>
      </c>
      <c r="G21" s="14">
        <v>23993553143</v>
      </c>
      <c r="N21" s="15"/>
      <c r="O21" s="14">
        <v>4396570</v>
      </c>
      <c r="Q21" s="14">
        <v>6530</v>
      </c>
      <c r="S21" s="14">
        <v>29985556801</v>
      </c>
      <c r="U21" s="14">
        <v>28538779968</v>
      </c>
      <c r="W21" s="16">
        <v>9.4880601179037748E-3</v>
      </c>
    </row>
    <row r="22" spans="1:23" s="29" customFormat="1" ht="37.5" x14ac:dyDescent="0.45">
      <c r="A22" s="13" t="s">
        <v>28</v>
      </c>
      <c r="C22" s="14">
        <v>2602698</v>
      </c>
      <c r="E22" s="14">
        <v>37217265388</v>
      </c>
      <c r="G22" s="14">
        <v>35237826717</v>
      </c>
      <c r="N22" s="15"/>
      <c r="O22" s="14">
        <v>2602698</v>
      </c>
      <c r="Q22" s="14">
        <v>15060</v>
      </c>
      <c r="S22" s="14">
        <v>37217265388</v>
      </c>
      <c r="U22" s="14">
        <v>38963411920</v>
      </c>
      <c r="W22" s="16">
        <v>1.2953854198046722E-2</v>
      </c>
    </row>
    <row r="23" spans="1:23" s="29" customFormat="1" ht="18.75" x14ac:dyDescent="0.45">
      <c r="A23" s="13" t="s">
        <v>29</v>
      </c>
      <c r="C23" s="14">
        <v>5896000</v>
      </c>
      <c r="E23" s="14">
        <v>19608409112</v>
      </c>
      <c r="G23" s="14">
        <v>13257398326</v>
      </c>
      <c r="N23" s="15"/>
      <c r="O23" s="14">
        <v>5896000</v>
      </c>
      <c r="Q23" s="14">
        <v>2542</v>
      </c>
      <c r="S23" s="14">
        <v>19608409112</v>
      </c>
      <c r="U23" s="14">
        <v>14898455590</v>
      </c>
      <c r="W23" s="16">
        <v>4.9531704740125894E-3</v>
      </c>
    </row>
    <row r="24" spans="1:23" s="29" customFormat="1" ht="37.5" x14ac:dyDescent="0.45">
      <c r="A24" s="13" t="s">
        <v>30</v>
      </c>
      <c r="C24" s="14">
        <v>4075653</v>
      </c>
      <c r="E24" s="14">
        <v>51592215636</v>
      </c>
      <c r="G24" s="14">
        <v>33221503490</v>
      </c>
      <c r="I24" s="14">
        <v>384195</v>
      </c>
      <c r="J24" s="14">
        <v>3295540775</v>
      </c>
      <c r="L24" s="14">
        <v>0</v>
      </c>
      <c r="M24" s="14">
        <v>0</v>
      </c>
      <c r="O24" s="14">
        <v>4459848</v>
      </c>
      <c r="Q24" s="14">
        <v>8190</v>
      </c>
      <c r="S24" s="14">
        <v>54887756411</v>
      </c>
      <c r="U24" s="14">
        <v>36308824497</v>
      </c>
      <c r="W24" s="16">
        <v>1.207130473076407E-2</v>
      </c>
    </row>
    <row r="25" spans="1:23" s="29" customFormat="1" ht="37.5" x14ac:dyDescent="0.45">
      <c r="A25" s="13" t="s">
        <v>31</v>
      </c>
      <c r="C25" s="14">
        <v>20400000</v>
      </c>
      <c r="E25" s="14">
        <v>47338579527</v>
      </c>
      <c r="G25" s="14">
        <v>31391303760</v>
      </c>
      <c r="N25" s="15"/>
      <c r="O25" s="14">
        <v>20400000</v>
      </c>
      <c r="Q25" s="14">
        <v>2365</v>
      </c>
      <c r="S25" s="14">
        <v>47338579527</v>
      </c>
      <c r="U25" s="14">
        <v>47958936300</v>
      </c>
      <c r="W25" s="16">
        <v>1.5944524303959116E-2</v>
      </c>
    </row>
    <row r="26" spans="1:23" s="29" customFormat="1" ht="18.75" x14ac:dyDescent="0.45">
      <c r="A26" s="13" t="s">
        <v>32</v>
      </c>
      <c r="C26" s="14">
        <v>918293</v>
      </c>
      <c r="E26" s="14">
        <v>27222825714</v>
      </c>
      <c r="G26" s="14">
        <v>20118754613</v>
      </c>
      <c r="N26" s="15"/>
      <c r="O26" s="14">
        <v>918293</v>
      </c>
      <c r="Q26" s="14">
        <v>22590</v>
      </c>
      <c r="S26" s="14">
        <v>27222825714</v>
      </c>
      <c r="U26" s="14">
        <v>20620810649</v>
      </c>
      <c r="W26" s="16">
        <v>6.8556361322033629E-3</v>
      </c>
    </row>
    <row r="27" spans="1:23" s="29" customFormat="1" ht="18.75" x14ac:dyDescent="0.45">
      <c r="A27" s="13" t="s">
        <v>33</v>
      </c>
      <c r="C27" s="14">
        <v>906145</v>
      </c>
      <c r="E27" s="14">
        <v>41108323219</v>
      </c>
      <c r="G27" s="14">
        <v>30940880570</v>
      </c>
      <c r="N27" s="15"/>
      <c r="O27" s="14">
        <v>906145</v>
      </c>
      <c r="Q27" s="14">
        <v>35200</v>
      </c>
      <c r="S27" s="14">
        <v>41108323219</v>
      </c>
      <c r="U27" s="14">
        <v>31706520991</v>
      </c>
      <c r="W27" s="16">
        <v>1.0541213661884102E-2</v>
      </c>
    </row>
    <row r="28" spans="1:23" s="29" customFormat="1" ht="18.75" x14ac:dyDescent="0.45">
      <c r="A28" s="13" t="s">
        <v>34</v>
      </c>
      <c r="C28" s="14">
        <v>1408297</v>
      </c>
      <c r="E28" s="14">
        <v>41369312382</v>
      </c>
      <c r="G28" s="14">
        <v>31092170626</v>
      </c>
      <c r="N28" s="15"/>
      <c r="O28" s="14">
        <v>1408297</v>
      </c>
      <c r="Q28" s="14">
        <v>25130</v>
      </c>
      <c r="S28" s="14">
        <v>41369312382</v>
      </c>
      <c r="U28" s="14">
        <v>35179930114</v>
      </c>
      <c r="W28" s="16">
        <v>1.1695990236427664E-2</v>
      </c>
    </row>
    <row r="29" spans="1:23" s="29" customFormat="1" ht="18.75" x14ac:dyDescent="0.45">
      <c r="A29" s="13" t="s">
        <v>35</v>
      </c>
      <c r="C29" s="14">
        <v>107416</v>
      </c>
      <c r="E29" s="14">
        <v>1392129599</v>
      </c>
      <c r="G29" s="14">
        <v>964195179</v>
      </c>
      <c r="N29" s="15"/>
      <c r="O29" s="14">
        <v>107416</v>
      </c>
      <c r="Q29" s="14">
        <v>9250</v>
      </c>
      <c r="S29" s="14">
        <v>1392129599</v>
      </c>
      <c r="U29" s="14">
        <v>987686092</v>
      </c>
      <c r="W29" s="16">
        <v>3.2836810224617929E-4</v>
      </c>
    </row>
    <row r="30" spans="1:23" s="29" customFormat="1" ht="18.75" x14ac:dyDescent="0.45">
      <c r="A30" s="13" t="s">
        <v>36</v>
      </c>
      <c r="C30" s="14">
        <v>18019860</v>
      </c>
      <c r="E30" s="14">
        <v>85828019267</v>
      </c>
      <c r="G30" s="14">
        <v>71328139779</v>
      </c>
      <c r="N30" s="15"/>
      <c r="O30" s="14">
        <v>18019860</v>
      </c>
      <c r="Q30" s="14">
        <v>4042</v>
      </c>
      <c r="S30" s="14">
        <v>85828019267</v>
      </c>
      <c r="U30" s="14">
        <v>72402898289</v>
      </c>
      <c r="W30" s="16">
        <v>2.4071213010744788E-2</v>
      </c>
    </row>
    <row r="31" spans="1:23" s="29" customFormat="1" ht="37.5" x14ac:dyDescent="0.45">
      <c r="A31" s="13" t="s">
        <v>37</v>
      </c>
      <c r="C31" s="14">
        <v>3140000</v>
      </c>
      <c r="E31" s="14">
        <v>8311163032</v>
      </c>
      <c r="G31" s="14">
        <v>7765836696</v>
      </c>
      <c r="N31" s="15"/>
      <c r="O31" s="14">
        <v>3140000</v>
      </c>
      <c r="Q31" s="14">
        <v>2178</v>
      </c>
      <c r="S31" s="14">
        <v>8311163032</v>
      </c>
      <c r="U31" s="14">
        <v>6798228426</v>
      </c>
      <c r="W31" s="16">
        <v>2.2601526790372692E-3</v>
      </c>
    </row>
    <row r="32" spans="1:23" s="29" customFormat="1" ht="18.75" x14ac:dyDescent="0.45">
      <c r="A32" s="13" t="s">
        <v>38</v>
      </c>
      <c r="C32" s="14">
        <v>14300000</v>
      </c>
      <c r="E32" s="14">
        <v>44291128422</v>
      </c>
      <c r="G32" s="14">
        <v>34385879385</v>
      </c>
      <c r="N32" s="15"/>
      <c r="O32" s="14">
        <v>14300000</v>
      </c>
      <c r="Q32" s="14">
        <v>2478</v>
      </c>
      <c r="S32" s="14">
        <v>44291128422</v>
      </c>
      <c r="U32" s="14">
        <v>35224559370</v>
      </c>
      <c r="W32" s="16">
        <v>1.17108277685303E-2</v>
      </c>
    </row>
    <row r="33" spans="1:23" s="29" customFormat="1" ht="18.75" x14ac:dyDescent="0.45">
      <c r="A33" s="13" t="s">
        <v>39</v>
      </c>
      <c r="C33" s="14">
        <v>2370263</v>
      </c>
      <c r="E33" s="14">
        <v>17670829157</v>
      </c>
      <c r="G33" s="14">
        <v>12063538868</v>
      </c>
      <c r="N33" s="15"/>
      <c r="O33" s="14">
        <v>2370263</v>
      </c>
      <c r="Q33" s="14">
        <v>4870</v>
      </c>
      <c r="S33" s="14">
        <v>17670829157</v>
      </c>
      <c r="U33" s="14">
        <v>11474498884</v>
      </c>
      <c r="W33" s="16">
        <v>3.8148349493666682E-3</v>
      </c>
    </row>
    <row r="34" spans="1:23" s="29" customFormat="1" ht="18.75" x14ac:dyDescent="0.45">
      <c r="A34" s="13" t="s">
        <v>40</v>
      </c>
      <c r="C34" s="14">
        <v>11130842</v>
      </c>
      <c r="E34" s="14">
        <v>24601436373</v>
      </c>
      <c r="G34" s="14">
        <v>19307750540</v>
      </c>
      <c r="N34" s="15"/>
      <c r="O34" s="14">
        <v>11130842</v>
      </c>
      <c r="Q34" s="14">
        <v>2011</v>
      </c>
      <c r="S34" s="14">
        <v>24601436373</v>
      </c>
      <c r="U34" s="14">
        <v>22250937729</v>
      </c>
      <c r="W34" s="16">
        <v>7.3975914558789199E-3</v>
      </c>
    </row>
    <row r="35" spans="1:23" s="29" customFormat="1" ht="18.75" x14ac:dyDescent="0.45">
      <c r="A35" s="13" t="s">
        <v>41</v>
      </c>
      <c r="C35" s="14">
        <v>1028378</v>
      </c>
      <c r="E35" s="14">
        <v>7860615347</v>
      </c>
      <c r="G35" s="14">
        <v>5024403727</v>
      </c>
      <c r="N35" s="15"/>
      <c r="O35" s="14">
        <v>1028378</v>
      </c>
      <c r="Q35" s="14">
        <v>4700</v>
      </c>
      <c r="S35" s="14">
        <v>7860615347</v>
      </c>
      <c r="U35" s="14">
        <v>4804618009</v>
      </c>
      <c r="W35" s="16">
        <v>1.5973529549641026E-3</v>
      </c>
    </row>
    <row r="36" spans="1:23" s="29" customFormat="1" ht="18.75" x14ac:dyDescent="0.45">
      <c r="A36" s="13" t="s">
        <v>42</v>
      </c>
      <c r="C36" s="14">
        <v>6508548</v>
      </c>
      <c r="E36" s="14">
        <v>35392041231</v>
      </c>
      <c r="G36" s="14">
        <v>25995745356</v>
      </c>
      <c r="N36" s="15"/>
      <c r="O36" s="14">
        <v>6508548</v>
      </c>
      <c r="Q36" s="14">
        <v>4443</v>
      </c>
      <c r="S36" s="14">
        <v>35392041231</v>
      </c>
      <c r="U36" s="14">
        <v>28745419765</v>
      </c>
      <c r="W36" s="16">
        <v>9.5567599999199573E-3</v>
      </c>
    </row>
    <row r="37" spans="1:23" s="29" customFormat="1" ht="18.75" x14ac:dyDescent="0.45">
      <c r="A37" s="13" t="s">
        <v>43</v>
      </c>
      <c r="C37" s="14">
        <v>5109828</v>
      </c>
      <c r="E37" s="14">
        <v>72925682100</v>
      </c>
      <c r="G37" s="14">
        <v>99759897640</v>
      </c>
      <c r="N37" s="15"/>
      <c r="O37" s="14">
        <v>5109828</v>
      </c>
      <c r="Q37" s="14">
        <v>22070</v>
      </c>
      <c r="S37" s="14">
        <v>72925682100</v>
      </c>
      <c r="U37" s="14">
        <v>112102899231</v>
      </c>
      <c r="W37" s="16">
        <v>3.7269955074732533E-2</v>
      </c>
    </row>
    <row r="38" spans="1:23" s="29" customFormat="1" ht="18.75" x14ac:dyDescent="0.45">
      <c r="A38" s="13" t="s">
        <v>44</v>
      </c>
      <c r="C38" s="14">
        <v>4563157</v>
      </c>
      <c r="E38" s="14">
        <v>101677158718</v>
      </c>
      <c r="G38" s="14">
        <v>102196220043</v>
      </c>
      <c r="N38" s="15"/>
      <c r="O38" s="14">
        <v>4563157</v>
      </c>
      <c r="Q38" s="14">
        <v>27530</v>
      </c>
      <c r="S38" s="14">
        <v>101677158718</v>
      </c>
      <c r="U38" s="14">
        <v>124876251122</v>
      </c>
      <c r="W38" s="16">
        <v>4.1516609303989732E-2</v>
      </c>
    </row>
    <row r="39" spans="1:23" s="29" customFormat="1" ht="18.75" x14ac:dyDescent="0.45">
      <c r="A39" s="13" t="s">
        <v>45</v>
      </c>
      <c r="C39" s="14">
        <v>1662000</v>
      </c>
      <c r="E39" s="14">
        <v>25491530424</v>
      </c>
      <c r="G39" s="14">
        <v>26565946488</v>
      </c>
      <c r="N39" s="15"/>
      <c r="O39" s="14">
        <v>1662000</v>
      </c>
      <c r="Q39" s="14">
        <v>15200</v>
      </c>
      <c r="S39" s="14">
        <v>25491530424</v>
      </c>
      <c r="U39" s="14">
        <v>25112088720</v>
      </c>
      <c r="W39" s="16">
        <v>8.3488154619312856E-3</v>
      </c>
    </row>
    <row r="40" spans="1:23" s="29" customFormat="1" ht="18.75" x14ac:dyDescent="0.45">
      <c r="A40" s="13" t="s">
        <v>46</v>
      </c>
      <c r="C40" s="14">
        <v>1213245</v>
      </c>
      <c r="E40" s="14">
        <v>24372068404</v>
      </c>
      <c r="G40" s="14">
        <v>21419025174</v>
      </c>
      <c r="N40" s="15"/>
      <c r="O40" s="14">
        <v>1213245</v>
      </c>
      <c r="Q40" s="14">
        <v>18300</v>
      </c>
      <c r="S40" s="14">
        <v>24372068404</v>
      </c>
      <c r="U40" s="14">
        <v>22070279318</v>
      </c>
      <c r="W40" s="16">
        <v>7.3375293976446522E-3</v>
      </c>
    </row>
    <row r="41" spans="1:23" s="29" customFormat="1" ht="18.75" x14ac:dyDescent="0.45">
      <c r="A41" s="13" t="s">
        <v>47</v>
      </c>
      <c r="C41" s="14">
        <v>132164</v>
      </c>
      <c r="E41" s="14">
        <v>32865601821</v>
      </c>
      <c r="G41" s="14">
        <v>25374274338</v>
      </c>
      <c r="N41" s="15"/>
      <c r="O41" s="14">
        <v>132164</v>
      </c>
      <c r="Q41" s="14">
        <v>211120</v>
      </c>
      <c r="S41" s="14">
        <v>32865601821</v>
      </c>
      <c r="U41" s="14">
        <v>27736444021</v>
      </c>
      <c r="W41" s="16">
        <v>9.2213138972024287E-3</v>
      </c>
    </row>
    <row r="42" spans="1:23" s="29" customFormat="1" ht="37.5" x14ac:dyDescent="0.45">
      <c r="A42" s="13" t="s">
        <v>48</v>
      </c>
      <c r="C42" s="14">
        <v>1099874</v>
      </c>
      <c r="E42" s="14">
        <v>41516832390</v>
      </c>
      <c r="G42" s="14">
        <v>37413744035</v>
      </c>
      <c r="N42" s="15"/>
      <c r="O42" s="14">
        <v>1099874</v>
      </c>
      <c r="Q42" s="14">
        <v>34260</v>
      </c>
      <c r="S42" s="14">
        <v>41516832390</v>
      </c>
      <c r="U42" s="14">
        <v>37457477225</v>
      </c>
      <c r="W42" s="16">
        <v>1.2453188124170461E-2</v>
      </c>
    </row>
    <row r="43" spans="1:23" s="29" customFormat="1" ht="18.75" x14ac:dyDescent="0.45">
      <c r="A43" s="13" t="s">
        <v>49</v>
      </c>
      <c r="C43" s="14">
        <v>465796</v>
      </c>
      <c r="E43" s="14">
        <v>30282209007</v>
      </c>
      <c r="G43" s="14">
        <v>25017214481</v>
      </c>
      <c r="N43" s="15"/>
      <c r="O43" s="14">
        <v>465796</v>
      </c>
      <c r="Q43" s="14">
        <v>60340</v>
      </c>
      <c r="S43" s="14">
        <v>30282209007</v>
      </c>
      <c r="U43" s="14">
        <v>27938899163</v>
      </c>
      <c r="W43" s="16">
        <v>9.2886225404110248E-3</v>
      </c>
    </row>
    <row r="44" spans="1:23" s="29" customFormat="1" ht="37.5" x14ac:dyDescent="0.45">
      <c r="A44" s="13" t="s">
        <v>50</v>
      </c>
      <c r="C44" s="14">
        <v>3622500</v>
      </c>
      <c r="E44" s="14">
        <v>17264291057</v>
      </c>
      <c r="G44" s="14">
        <v>10928871489</v>
      </c>
      <c r="N44" s="15"/>
      <c r="O44" s="14">
        <v>3622500</v>
      </c>
      <c r="Q44" s="14">
        <v>2476</v>
      </c>
      <c r="S44" s="14">
        <v>17264291057</v>
      </c>
      <c r="U44" s="14">
        <v>8915942605</v>
      </c>
      <c r="W44" s="16">
        <v>2.9642121891291211E-3</v>
      </c>
    </row>
    <row r="45" spans="1:23" s="29" customFormat="1" ht="37.5" x14ac:dyDescent="0.45">
      <c r="A45" s="13" t="s">
        <v>51</v>
      </c>
      <c r="C45" s="14">
        <v>4128131</v>
      </c>
      <c r="E45" s="14">
        <v>11081460886</v>
      </c>
      <c r="G45" s="14">
        <v>15306310955</v>
      </c>
      <c r="N45" s="15"/>
      <c r="O45" s="14">
        <v>4128131</v>
      </c>
      <c r="Q45" s="14">
        <v>3991</v>
      </c>
      <c r="S45" s="14">
        <v>11081460886</v>
      </c>
      <c r="U45" s="14">
        <v>16377342365</v>
      </c>
      <c r="W45" s="16">
        <v>5.4448441420708029E-3</v>
      </c>
    </row>
    <row r="46" spans="1:23" s="29" customFormat="1" ht="18.75" x14ac:dyDescent="0.45">
      <c r="A46" s="13" t="s">
        <v>52</v>
      </c>
      <c r="C46" s="14">
        <v>25509423</v>
      </c>
      <c r="E46" s="14">
        <v>61617395129</v>
      </c>
      <c r="G46" s="14">
        <v>91845379082</v>
      </c>
      <c r="N46" s="15"/>
      <c r="O46" s="14">
        <v>25509423</v>
      </c>
      <c r="Q46" s="14">
        <v>2748</v>
      </c>
      <c r="S46" s="14">
        <v>61617395129</v>
      </c>
      <c r="U46" s="14">
        <v>69682800032</v>
      </c>
      <c r="W46" s="16">
        <v>2.3166883679989942E-2</v>
      </c>
    </row>
    <row r="47" spans="1:23" s="29" customFormat="1" ht="18.75" x14ac:dyDescent="0.45">
      <c r="A47" s="13" t="s">
        <v>53</v>
      </c>
      <c r="C47" s="14">
        <v>6241667</v>
      </c>
      <c r="E47" s="14">
        <v>8834928884</v>
      </c>
      <c r="G47" s="14">
        <v>12955056722</v>
      </c>
      <c r="N47" s="15"/>
      <c r="O47" s="14">
        <v>6241667</v>
      </c>
      <c r="Q47" s="14">
        <v>1522</v>
      </c>
      <c r="S47" s="14">
        <v>8834928884</v>
      </c>
      <c r="U47" s="14">
        <v>9443293262</v>
      </c>
      <c r="W47" s="16">
        <v>3.1395362479165823E-3</v>
      </c>
    </row>
    <row r="48" spans="1:23" s="29" customFormat="1" ht="18.75" x14ac:dyDescent="0.45">
      <c r="A48" s="13" t="s">
        <v>54</v>
      </c>
      <c r="C48" s="14">
        <v>5072000</v>
      </c>
      <c r="E48" s="14">
        <v>11006323511</v>
      </c>
      <c r="G48" s="14">
        <v>101895214536</v>
      </c>
      <c r="N48" s="15"/>
      <c r="O48" s="14">
        <v>5072000</v>
      </c>
      <c r="Q48" s="14">
        <v>24200</v>
      </c>
      <c r="S48" s="14">
        <v>11006323511</v>
      </c>
      <c r="U48" s="14">
        <v>122012082720</v>
      </c>
      <c r="W48" s="16">
        <v>4.0564382123414823E-2</v>
      </c>
    </row>
    <row r="49" spans="1:23" s="29" customFormat="1" ht="18.75" x14ac:dyDescent="0.45">
      <c r="A49" s="13" t="s">
        <v>55</v>
      </c>
      <c r="C49" s="14">
        <v>6632373</v>
      </c>
      <c r="E49" s="14">
        <v>38962698391</v>
      </c>
      <c r="G49" s="14">
        <v>22455452756</v>
      </c>
      <c r="N49" s="15"/>
      <c r="O49" s="14">
        <v>6632373</v>
      </c>
      <c r="Q49" s="14">
        <v>3279</v>
      </c>
      <c r="S49" s="14">
        <v>38962698391</v>
      </c>
      <c r="U49" s="14">
        <v>21618153138</v>
      </c>
      <c r="W49" s="16">
        <v>7.1872146195942855E-3</v>
      </c>
    </row>
    <row r="50" spans="1:23" s="29" customFormat="1" ht="18.75" x14ac:dyDescent="0.45">
      <c r="A50" s="13" t="s">
        <v>56</v>
      </c>
      <c r="C50" s="14">
        <v>4076155</v>
      </c>
      <c r="E50" s="14">
        <v>30580161166</v>
      </c>
      <c r="G50" s="14">
        <v>31006267817</v>
      </c>
      <c r="N50" s="15"/>
      <c r="O50" s="14">
        <v>4076155</v>
      </c>
      <c r="Q50" s="14">
        <v>7860</v>
      </c>
      <c r="S50" s="14">
        <v>30580161166</v>
      </c>
      <c r="U50" s="14">
        <v>33067742882</v>
      </c>
      <c r="W50" s="16">
        <v>1.0993768226238165E-2</v>
      </c>
    </row>
    <row r="51" spans="1:23" s="29" customFormat="1" ht="37.5" x14ac:dyDescent="0.45">
      <c r="A51" s="13" t="s">
        <v>57</v>
      </c>
      <c r="C51" s="14">
        <v>1568119</v>
      </c>
      <c r="E51" s="14">
        <v>8455644723</v>
      </c>
      <c r="G51" s="14">
        <v>8940923082</v>
      </c>
      <c r="N51" s="15"/>
      <c r="O51" s="14">
        <v>1568119</v>
      </c>
      <c r="Q51" s="14">
        <v>6860</v>
      </c>
      <c r="S51" s="14">
        <v>8455644723</v>
      </c>
      <c r="U51" s="14">
        <v>9628686396</v>
      </c>
      <c r="W51" s="16">
        <v>3.2011724216707144E-3</v>
      </c>
    </row>
    <row r="52" spans="1:23" s="29" customFormat="1" ht="18.75" x14ac:dyDescent="0.45">
      <c r="A52" s="13" t="s">
        <v>58</v>
      </c>
      <c r="C52" s="14">
        <v>2856444</v>
      </c>
      <c r="E52" s="14">
        <v>25081076013</v>
      </c>
      <c r="G52" s="14">
        <v>28366087100</v>
      </c>
      <c r="N52" s="15"/>
      <c r="O52" s="14">
        <v>2856444</v>
      </c>
      <c r="Q52" s="14">
        <v>7910</v>
      </c>
      <c r="S52" s="14">
        <v>25081076013</v>
      </c>
      <c r="U52" s="14">
        <v>22460034931</v>
      </c>
      <c r="W52" s="16">
        <v>7.4671083316979288E-3</v>
      </c>
    </row>
    <row r="53" spans="1:23" s="29" customFormat="1" ht="18.75" x14ac:dyDescent="0.45">
      <c r="A53" s="13" t="s">
        <v>59</v>
      </c>
      <c r="C53" s="14">
        <v>30000480</v>
      </c>
      <c r="E53" s="14">
        <v>15099753971</v>
      </c>
      <c r="G53" s="14">
        <v>140103648623</v>
      </c>
      <c r="N53" s="15"/>
      <c r="O53" s="14">
        <v>30000480</v>
      </c>
      <c r="Q53" s="14">
        <v>4800</v>
      </c>
      <c r="S53" s="14">
        <v>15099753971</v>
      </c>
      <c r="U53" s="14">
        <v>143145490291</v>
      </c>
      <c r="W53" s="16">
        <v>4.7590437258029708E-2</v>
      </c>
    </row>
    <row r="54" spans="1:23" s="29" customFormat="1" ht="18.75" x14ac:dyDescent="0.45">
      <c r="A54" s="13" t="s">
        <v>60</v>
      </c>
      <c r="C54" s="14">
        <v>4864824</v>
      </c>
      <c r="E54" s="14">
        <v>20461744002</v>
      </c>
      <c r="G54" s="14">
        <v>15798814397</v>
      </c>
      <c r="N54" s="15"/>
      <c r="O54" s="14">
        <v>4864824</v>
      </c>
      <c r="Q54" s="14">
        <v>2887</v>
      </c>
      <c r="S54" s="14">
        <v>20461744002</v>
      </c>
      <c r="U54" s="14">
        <v>13961180644</v>
      </c>
      <c r="W54" s="16">
        <v>4.6415621626333193E-3</v>
      </c>
    </row>
    <row r="55" spans="1:23" s="29" customFormat="1" ht="18.75" x14ac:dyDescent="0.45">
      <c r="A55" s="13" t="s">
        <v>61</v>
      </c>
      <c r="C55" s="14">
        <v>164000</v>
      </c>
      <c r="E55" s="14">
        <v>24701106122</v>
      </c>
      <c r="G55" s="14">
        <v>21931645626</v>
      </c>
      <c r="N55" s="15"/>
      <c r="O55" s="14">
        <v>164000</v>
      </c>
      <c r="Q55" s="14">
        <v>139460</v>
      </c>
      <c r="S55" s="14">
        <v>24701106122</v>
      </c>
      <c r="U55" s="14">
        <v>22735354932</v>
      </c>
      <c r="W55" s="16">
        <v>7.5586417723032522E-3</v>
      </c>
    </row>
    <row r="56" spans="1:23" s="29" customFormat="1" ht="18.75" x14ac:dyDescent="0.45">
      <c r="A56" s="13" t="s">
        <v>62</v>
      </c>
      <c r="C56" s="14">
        <v>3073204</v>
      </c>
      <c r="E56" s="14">
        <v>23167888936</v>
      </c>
      <c r="G56" s="14">
        <v>22178707847</v>
      </c>
      <c r="N56" s="15"/>
      <c r="O56" s="14">
        <v>3073204</v>
      </c>
      <c r="Q56" s="14">
        <v>7990</v>
      </c>
      <c r="S56" s="14">
        <v>23167888936</v>
      </c>
      <c r="U56" s="14">
        <v>24408798305</v>
      </c>
      <c r="W56" s="16">
        <v>8.1149981177649384E-3</v>
      </c>
    </row>
    <row r="57" spans="1:23" s="29" customFormat="1" ht="18.75" x14ac:dyDescent="0.45">
      <c r="A57" s="13" t="s">
        <v>63</v>
      </c>
      <c r="C57" s="14">
        <v>16876978</v>
      </c>
      <c r="E57" s="14">
        <v>79012853644</v>
      </c>
      <c r="G57" s="14">
        <v>83882799904</v>
      </c>
      <c r="N57" s="15"/>
      <c r="O57" s="14">
        <v>16876978</v>
      </c>
      <c r="Q57" s="14">
        <v>5840</v>
      </c>
      <c r="S57" s="14">
        <v>79012853644</v>
      </c>
      <c r="U57" s="14">
        <v>97975110288</v>
      </c>
      <c r="W57" s="16">
        <v>3.2573001982324844E-2</v>
      </c>
    </row>
    <row r="58" spans="1:23" s="29" customFormat="1" ht="18.75" x14ac:dyDescent="0.45">
      <c r="A58" s="13" t="s">
        <v>64</v>
      </c>
      <c r="C58" s="14">
        <v>5214517</v>
      </c>
      <c r="E58" s="14">
        <v>28749729189</v>
      </c>
      <c r="G58" s="14">
        <v>38565170241</v>
      </c>
      <c r="N58" s="15"/>
      <c r="O58" s="14">
        <v>5214517</v>
      </c>
      <c r="Q58" s="14">
        <v>8000</v>
      </c>
      <c r="S58" s="14">
        <v>28749729189</v>
      </c>
      <c r="U58" s="14">
        <v>41467924991</v>
      </c>
      <c r="W58" s="16">
        <v>1.3786509644788622E-2</v>
      </c>
    </row>
    <row r="59" spans="1:23" s="29" customFormat="1" ht="18.75" x14ac:dyDescent="0.45">
      <c r="A59" s="13" t="s">
        <v>65</v>
      </c>
      <c r="C59" s="14">
        <v>10720786</v>
      </c>
      <c r="E59" s="14">
        <v>49493461982</v>
      </c>
      <c r="G59" s="14">
        <v>54563826295</v>
      </c>
      <c r="N59" s="15"/>
      <c r="O59" s="14">
        <v>10720786</v>
      </c>
      <c r="Q59" s="14">
        <v>5760</v>
      </c>
      <c r="S59" s="14">
        <v>49493461982</v>
      </c>
      <c r="U59" s="14">
        <v>61384304582</v>
      </c>
      <c r="W59" s="16">
        <v>2.0407949212362494E-2</v>
      </c>
    </row>
    <row r="60" spans="1:23" s="29" customFormat="1" ht="18.75" x14ac:dyDescent="0.45">
      <c r="A60" s="13" t="s">
        <v>66</v>
      </c>
      <c r="C60" s="14">
        <v>18757689</v>
      </c>
      <c r="E60" s="14">
        <v>14711309168</v>
      </c>
      <c r="G60" s="14">
        <v>127912113948</v>
      </c>
      <c r="N60" s="15"/>
      <c r="O60" s="14">
        <v>18757689</v>
      </c>
      <c r="Q60" s="14">
        <v>7690</v>
      </c>
      <c r="S60" s="14">
        <v>14711309168</v>
      </c>
      <c r="U60" s="14">
        <v>143388360971</v>
      </c>
      <c r="W60" s="16">
        <v>4.7671182532189993E-2</v>
      </c>
    </row>
    <row r="61" spans="1:23" s="29" customFormat="1" ht="18.75" x14ac:dyDescent="0.45">
      <c r="A61" s="13" t="s">
        <v>67</v>
      </c>
      <c r="C61" s="14">
        <v>435742</v>
      </c>
      <c r="E61" s="14">
        <v>25174731812</v>
      </c>
      <c r="G61" s="14">
        <v>21644472275</v>
      </c>
      <c r="N61" s="15"/>
      <c r="O61" s="14">
        <v>435742</v>
      </c>
      <c r="Q61" s="14">
        <v>61210</v>
      </c>
      <c r="S61" s="14">
        <v>25174731812</v>
      </c>
      <c r="U61" s="14">
        <v>26513070801</v>
      </c>
      <c r="W61" s="16">
        <v>8.8145887789244683E-3</v>
      </c>
    </row>
    <row r="62" spans="1:23" s="29" customFormat="1" ht="18.75" x14ac:dyDescent="0.45">
      <c r="A62" s="13" t="s">
        <v>68</v>
      </c>
      <c r="C62" s="14">
        <v>7481555</v>
      </c>
      <c r="E62" s="14">
        <v>103355255164</v>
      </c>
      <c r="G62" s="14">
        <v>74519138272</v>
      </c>
      <c r="N62" s="15"/>
      <c r="O62" s="14">
        <v>7481555</v>
      </c>
      <c r="Q62" s="14">
        <v>10570</v>
      </c>
      <c r="S62" s="14">
        <v>103355255164</v>
      </c>
      <c r="U62" s="14">
        <v>78609510134</v>
      </c>
      <c r="W62" s="16">
        <v>2.6134675652801823E-2</v>
      </c>
    </row>
    <row r="63" spans="1:23" s="29" customFormat="1" ht="37.5" x14ac:dyDescent="0.45">
      <c r="A63" s="13" t="s">
        <v>69</v>
      </c>
      <c r="C63" s="14">
        <v>145</v>
      </c>
      <c r="E63" s="14">
        <v>1906244</v>
      </c>
      <c r="G63" s="14">
        <v>1572537</v>
      </c>
      <c r="N63" s="15"/>
      <c r="O63" s="14">
        <v>145</v>
      </c>
      <c r="Q63" s="14">
        <v>11340</v>
      </c>
      <c r="S63" s="14">
        <v>1906244</v>
      </c>
      <c r="U63" s="14">
        <v>1634516</v>
      </c>
      <c r="W63" s="16">
        <v>5.434144728353794E-7</v>
      </c>
    </row>
    <row r="64" spans="1:23" s="29" customFormat="1" ht="18.75" x14ac:dyDescent="0.45">
      <c r="A64" s="13" t="s">
        <v>70</v>
      </c>
      <c r="C64" s="14">
        <v>30102294</v>
      </c>
      <c r="E64" s="14">
        <v>125000290615</v>
      </c>
      <c r="G64" s="14">
        <v>156199027531</v>
      </c>
      <c r="N64" s="15"/>
      <c r="O64" s="14">
        <v>30102294</v>
      </c>
      <c r="Q64" s="14">
        <v>4561</v>
      </c>
      <c r="S64" s="14">
        <v>125000290615</v>
      </c>
      <c r="U64" s="14">
        <v>136479648385</v>
      </c>
      <c r="W64" s="16">
        <v>4.5374298067374509E-2</v>
      </c>
    </row>
    <row r="65" spans="1:23" s="29" customFormat="1" ht="18.75" x14ac:dyDescent="0.45">
      <c r="A65" s="13" t="s">
        <v>71</v>
      </c>
      <c r="C65" s="14">
        <v>5250000</v>
      </c>
      <c r="E65" s="14">
        <v>73485088198</v>
      </c>
      <c r="G65" s="14">
        <v>50308870500</v>
      </c>
      <c r="N65" s="15"/>
      <c r="O65" s="14">
        <v>5250000</v>
      </c>
      <c r="Q65" s="14">
        <v>8400</v>
      </c>
      <c r="S65" s="14">
        <v>73485088198</v>
      </c>
      <c r="U65" s="14">
        <v>43837605000</v>
      </c>
      <c r="W65" s="16">
        <v>1.4574338220880426E-2</v>
      </c>
    </row>
    <row r="66" spans="1:23" s="29" customFormat="1" ht="18.75" x14ac:dyDescent="0.45">
      <c r="A66" s="13" t="s">
        <v>72</v>
      </c>
      <c r="C66" s="14">
        <v>11516363</v>
      </c>
      <c r="E66" s="14">
        <v>48915542227</v>
      </c>
      <c r="G66" s="14">
        <v>29970446796</v>
      </c>
      <c r="N66" s="15"/>
      <c r="O66" s="14">
        <v>11516363</v>
      </c>
      <c r="Q66" s="14">
        <v>2819</v>
      </c>
      <c r="S66" s="14">
        <v>48915542227</v>
      </c>
      <c r="U66" s="14">
        <v>32271462765</v>
      </c>
      <c r="W66" s="16">
        <v>1.0729035338943791E-2</v>
      </c>
    </row>
    <row r="67" spans="1:23" s="29" customFormat="1" ht="18.75" x14ac:dyDescent="0.45">
      <c r="A67" s="13" t="s">
        <v>73</v>
      </c>
      <c r="C67" s="14">
        <v>6195381</v>
      </c>
      <c r="E67" s="14">
        <v>30679581569</v>
      </c>
      <c r="G67" s="14">
        <v>29129792425</v>
      </c>
      <c r="N67" s="15"/>
      <c r="O67" s="14">
        <v>6195381</v>
      </c>
      <c r="Q67" s="14">
        <v>4529</v>
      </c>
      <c r="S67" s="14">
        <v>30679581569</v>
      </c>
      <c r="U67" s="14">
        <v>27891930210</v>
      </c>
      <c r="W67" s="16">
        <v>9.2730071479436987E-3</v>
      </c>
    </row>
    <row r="68" spans="1:23" s="29" customFormat="1" ht="18.75" x14ac:dyDescent="0.45">
      <c r="A68" s="13" t="s">
        <v>74</v>
      </c>
      <c r="H68" s="15"/>
      <c r="I68" s="14">
        <v>39</v>
      </c>
      <c r="J68" s="14">
        <v>745534</v>
      </c>
      <c r="L68" s="14">
        <v>0</v>
      </c>
      <c r="M68" s="14">
        <v>0</v>
      </c>
      <c r="O68" s="14">
        <v>39</v>
      </c>
      <c r="Q68" s="14">
        <v>25450</v>
      </c>
      <c r="S68" s="14">
        <v>745534</v>
      </c>
      <c r="U68" s="14">
        <v>986644</v>
      </c>
      <c r="W68" s="16">
        <v>3.2802164624646688E-7</v>
      </c>
    </row>
    <row r="69" spans="1:23" s="29" customFormat="1" ht="18.75" x14ac:dyDescent="0.45">
      <c r="A69" s="13" t="s">
        <v>75</v>
      </c>
      <c r="C69" s="14">
        <v>5277328</v>
      </c>
      <c r="E69" s="14">
        <v>27601929167</v>
      </c>
      <c r="G69" s="14">
        <v>21177810926</v>
      </c>
      <c r="N69" s="15"/>
      <c r="O69" s="14">
        <v>5277328</v>
      </c>
      <c r="Q69" s="14">
        <v>4638</v>
      </c>
      <c r="S69" s="14">
        <v>27601929167</v>
      </c>
      <c r="U69" s="14">
        <v>24330613593</v>
      </c>
      <c r="W69" s="16">
        <v>8.0890046713531175E-3</v>
      </c>
    </row>
    <row r="70" spans="1:23" s="29" customFormat="1" ht="18.75" x14ac:dyDescent="0.45">
      <c r="A70" s="13" t="s">
        <v>76</v>
      </c>
      <c r="C70" s="14">
        <v>447572</v>
      </c>
      <c r="E70" s="14">
        <v>27845808469</v>
      </c>
      <c r="G70" s="14">
        <v>21226605842</v>
      </c>
      <c r="N70" s="15"/>
      <c r="O70" s="14">
        <v>447572</v>
      </c>
      <c r="Q70" s="14">
        <v>46030</v>
      </c>
      <c r="S70" s="14">
        <v>27845808469</v>
      </c>
      <c r="U70" s="14">
        <v>20479158812</v>
      </c>
      <c r="W70" s="16">
        <v>6.8085422779189646E-3</v>
      </c>
    </row>
    <row r="71" spans="1:23" s="29" customFormat="1" ht="18.75" x14ac:dyDescent="0.45">
      <c r="A71" s="13" t="s">
        <v>77</v>
      </c>
      <c r="C71" s="14">
        <v>630116</v>
      </c>
      <c r="E71" s="14">
        <v>18241492430</v>
      </c>
      <c r="G71" s="14">
        <v>24948190034</v>
      </c>
      <c r="N71" s="15"/>
      <c r="O71" s="14">
        <v>630116</v>
      </c>
      <c r="Q71" s="14">
        <v>41800</v>
      </c>
      <c r="S71" s="14">
        <v>18241492430</v>
      </c>
      <c r="U71" s="14">
        <v>26182132650</v>
      </c>
      <c r="W71" s="16">
        <v>8.7045644164423751E-3</v>
      </c>
    </row>
    <row r="72" spans="1:23" s="29" customFormat="1" ht="18.75" x14ac:dyDescent="0.45">
      <c r="A72" s="13" t="s">
        <v>78</v>
      </c>
      <c r="C72" s="14">
        <v>1897609</v>
      </c>
      <c r="E72" s="14">
        <v>34844767619</v>
      </c>
      <c r="G72" s="14">
        <v>23390346008</v>
      </c>
      <c r="N72" s="15"/>
      <c r="O72" s="14">
        <v>1897609</v>
      </c>
      <c r="Q72" s="14">
        <v>11720</v>
      </c>
      <c r="S72" s="14">
        <v>34844767619</v>
      </c>
      <c r="U72" s="14">
        <v>22107649614</v>
      </c>
      <c r="W72" s="16">
        <v>7.3499536013236265E-3</v>
      </c>
    </row>
    <row r="73" spans="1:23" s="29" customFormat="1" ht="18.75" x14ac:dyDescent="0.45">
      <c r="A73" s="13" t="s">
        <v>79</v>
      </c>
      <c r="C73" s="14">
        <v>799609</v>
      </c>
      <c r="E73" s="14">
        <v>26441435223</v>
      </c>
      <c r="G73" s="14">
        <v>129600508778</v>
      </c>
      <c r="N73" s="15"/>
      <c r="O73" s="14">
        <v>799609</v>
      </c>
      <c r="Q73" s="14">
        <v>165750</v>
      </c>
      <c r="S73" s="14">
        <v>26441435223</v>
      </c>
      <c r="U73" s="14">
        <v>131746607359</v>
      </c>
      <c r="W73" s="16">
        <v>4.3800741739965045E-2</v>
      </c>
    </row>
    <row r="74" spans="1:23" s="29" customFormat="1" ht="18.75" x14ac:dyDescent="0.45">
      <c r="A74" s="13" t="s">
        <v>80</v>
      </c>
      <c r="C74" s="14">
        <v>524472</v>
      </c>
      <c r="E74" s="14">
        <v>47772471538</v>
      </c>
      <c r="G74" s="14">
        <v>73260297548</v>
      </c>
      <c r="N74" s="15"/>
      <c r="O74" s="14">
        <v>524472</v>
      </c>
      <c r="Q74" s="14">
        <v>179190</v>
      </c>
      <c r="S74" s="14">
        <v>47772471538</v>
      </c>
      <c r="U74" s="14">
        <v>93420955861</v>
      </c>
      <c r="W74" s="16">
        <v>3.1058918652972844E-2</v>
      </c>
    </row>
    <row r="75" spans="1:23" s="29" customFormat="1" ht="18.75" x14ac:dyDescent="0.45">
      <c r="A75" s="13" t="s">
        <v>81</v>
      </c>
      <c r="C75" s="14">
        <v>914746</v>
      </c>
      <c r="E75" s="14">
        <v>14703933487</v>
      </c>
      <c r="G75" s="14">
        <v>13457688267</v>
      </c>
      <c r="N75" s="15"/>
      <c r="O75" s="14">
        <v>914746</v>
      </c>
      <c r="Q75" s="14">
        <v>15550</v>
      </c>
      <c r="S75" s="14">
        <v>14703933487</v>
      </c>
      <c r="U75" s="14">
        <v>14139665713</v>
      </c>
      <c r="W75" s="16">
        <v>4.7009016672203783E-3</v>
      </c>
    </row>
    <row r="76" spans="1:23" s="29" customFormat="1" ht="18.75" x14ac:dyDescent="0.45">
      <c r="A76" s="13" t="s">
        <v>82</v>
      </c>
      <c r="C76" s="14">
        <v>9469137</v>
      </c>
      <c r="E76" s="14">
        <v>106854573971</v>
      </c>
      <c r="G76" s="14">
        <v>42470533904</v>
      </c>
      <c r="N76" s="15"/>
      <c r="O76" s="14">
        <v>9469137</v>
      </c>
      <c r="Q76" s="14">
        <v>4538</v>
      </c>
      <c r="S76" s="14">
        <v>106854573971</v>
      </c>
      <c r="U76" s="14">
        <v>42715266591</v>
      </c>
      <c r="W76" s="16">
        <v>1.4201203338829941E-2</v>
      </c>
    </row>
    <row r="77" spans="1:23" s="29" customFormat="1" ht="18.75" x14ac:dyDescent="0.45">
      <c r="A77" s="13" t="s">
        <v>83</v>
      </c>
      <c r="C77" s="14">
        <v>1073068</v>
      </c>
      <c r="E77" s="14">
        <v>51346133740</v>
      </c>
      <c r="G77" s="14">
        <v>52267479025</v>
      </c>
      <c r="N77" s="15"/>
      <c r="O77" s="14">
        <v>1073068</v>
      </c>
      <c r="Q77" s="14">
        <v>53800</v>
      </c>
      <c r="S77" s="14">
        <v>51346133740</v>
      </c>
      <c r="U77" s="14">
        <v>57387558603</v>
      </c>
      <c r="W77" s="16">
        <v>1.9079183015375003E-2</v>
      </c>
    </row>
    <row r="78" spans="1:23" s="29" customFormat="1" ht="37.5" x14ac:dyDescent="0.45">
      <c r="A78" s="13" t="s">
        <v>84</v>
      </c>
      <c r="C78" s="14">
        <v>8502170</v>
      </c>
      <c r="E78" s="14">
        <v>22635523238</v>
      </c>
      <c r="G78" s="14">
        <v>12491438327</v>
      </c>
      <c r="N78" s="15"/>
      <c r="O78" s="14">
        <v>8502170</v>
      </c>
      <c r="Q78" s="14">
        <v>1510</v>
      </c>
      <c r="S78" s="14">
        <v>22635523238</v>
      </c>
      <c r="U78" s="14">
        <v>12761888954</v>
      </c>
      <c r="W78" s="16">
        <v>4.2428432381950137E-3</v>
      </c>
    </row>
    <row r="79" spans="1:23" s="29" customFormat="1" ht="56.25" x14ac:dyDescent="0.45">
      <c r="A79" s="13" t="s">
        <v>85</v>
      </c>
      <c r="C79" s="14">
        <v>0</v>
      </c>
      <c r="E79" s="14">
        <v>571</v>
      </c>
      <c r="G79" s="14">
        <v>571</v>
      </c>
      <c r="N79" s="15"/>
      <c r="O79" s="14">
        <v>0</v>
      </c>
      <c r="Q79" s="14">
        <v>6020</v>
      </c>
      <c r="S79" s="14">
        <v>571</v>
      </c>
      <c r="U79" s="14">
        <v>571</v>
      </c>
      <c r="W79" s="16">
        <v>1.8983580704563408E-10</v>
      </c>
    </row>
    <row r="80" spans="1:23" s="29" customFormat="1" ht="18.75" x14ac:dyDescent="0.45">
      <c r="A80" s="13" t="s">
        <v>86</v>
      </c>
      <c r="C80" s="14">
        <v>2351210</v>
      </c>
      <c r="E80" s="14">
        <v>22057204166</v>
      </c>
      <c r="G80" s="14">
        <v>30173514079</v>
      </c>
      <c r="N80" s="15"/>
      <c r="O80" s="14">
        <v>4335717</v>
      </c>
      <c r="Q80" s="14">
        <v>7782</v>
      </c>
      <c r="S80" s="14">
        <v>22057204166</v>
      </c>
      <c r="U80" s="14">
        <v>33539793423</v>
      </c>
      <c r="W80" s="16">
        <v>1.1150707097371374E-2</v>
      </c>
    </row>
    <row r="81" spans="1:23" s="29" customFormat="1" ht="18.75" x14ac:dyDescent="0.45">
      <c r="A81" s="17" t="s">
        <v>87</v>
      </c>
      <c r="C81" s="17">
        <f>SUM(C11:$C$80)</f>
        <v>469755401</v>
      </c>
      <c r="E81" s="17">
        <f>SUM(E11:$E$80)</f>
        <v>2361644262900</v>
      </c>
      <c r="G81" s="17">
        <f>SUM(G11:$G$80)</f>
        <v>2736699907281</v>
      </c>
      <c r="I81" s="17">
        <f>SUM(I11:$I$80)</f>
        <v>384234</v>
      </c>
      <c r="J81" s="17">
        <f>SUM(J11:$J$80)</f>
        <v>3296286309</v>
      </c>
      <c r="L81" s="17">
        <f>SUM(L11:$L$80)</f>
        <v>700000</v>
      </c>
      <c r="M81" s="17">
        <f>SUM(M11:$M$80)</f>
        <v>1990783947</v>
      </c>
      <c r="O81" s="17">
        <f>SUM(O11:$O$80)</f>
        <v>471424142</v>
      </c>
      <c r="Q81" s="17">
        <f>SUM(Q11:$Q$80)</f>
        <v>1509546</v>
      </c>
      <c r="S81" s="17">
        <f>SUM(S11:$S$80)</f>
        <v>2363195470498</v>
      </c>
      <c r="U81" s="17">
        <f>SUM(U11:$U$80)</f>
        <v>2879049308957</v>
      </c>
      <c r="W81" s="18">
        <f>SUM(W11:$W$80)</f>
        <v>0.95717451679514376</v>
      </c>
    </row>
    <row r="82" spans="1:23" s="29" customFormat="1" ht="18.75" x14ac:dyDescent="0.45">
      <c r="C82" s="19"/>
      <c r="E82" s="19"/>
      <c r="G82" s="19"/>
      <c r="I82" s="19"/>
      <c r="J82" s="19"/>
      <c r="L82" s="19"/>
      <c r="M82" s="19"/>
      <c r="O82" s="19"/>
      <c r="Q82" s="19"/>
      <c r="S82" s="19"/>
      <c r="U82" s="19"/>
      <c r="W82" s="19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rightToLeft="1" workbookViewId="0">
      <selection activeCell="A5" sqref="A5:XFD19"/>
    </sheetView>
  </sheetViews>
  <sheetFormatPr defaultRowHeight="18" x14ac:dyDescent="0.4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s="29" customFormat="1" ht="21" x14ac:dyDescent="0.45">
      <c r="A5" s="7" t="s">
        <v>88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s="29" customFormat="1" ht="18.75" x14ac:dyDescent="0.45"/>
    <row r="7" spans="1:17" s="29" customFormat="1" ht="21" x14ac:dyDescent="0.45">
      <c r="C7" s="8" t="s">
        <v>5</v>
      </c>
      <c r="D7" s="30"/>
      <c r="E7" s="30"/>
      <c r="F7" s="30"/>
      <c r="G7" s="30"/>
      <c r="H7" s="30"/>
      <c r="I7" s="30"/>
      <c r="K7" s="8" t="s">
        <v>7</v>
      </c>
      <c r="L7" s="30"/>
      <c r="M7" s="30"/>
      <c r="N7" s="30"/>
      <c r="O7" s="30"/>
      <c r="P7" s="30"/>
      <c r="Q7" s="30"/>
    </row>
    <row r="8" spans="1:17" s="29" customFormat="1" ht="21" x14ac:dyDescent="0.45">
      <c r="A8" s="20" t="s">
        <v>89</v>
      </c>
      <c r="C8" s="20" t="s">
        <v>90</v>
      </c>
      <c r="E8" s="20" t="s">
        <v>91</v>
      </c>
      <c r="G8" s="20" t="s">
        <v>92</v>
      </c>
      <c r="I8" s="20" t="s">
        <v>93</v>
      </c>
      <c r="K8" s="20" t="s">
        <v>90</v>
      </c>
      <c r="M8" s="20" t="s">
        <v>91</v>
      </c>
      <c r="O8" s="20" t="s">
        <v>92</v>
      </c>
      <c r="Q8" s="20" t="s">
        <v>93</v>
      </c>
    </row>
    <row r="9" spans="1:17" s="29" customFormat="1" ht="18.75" x14ac:dyDescent="0.45">
      <c r="A9" s="17" t="s">
        <v>87</v>
      </c>
      <c r="C9" s="17">
        <f>SUM($C$8)</f>
        <v>0</v>
      </c>
      <c r="E9" s="17">
        <f>SUM($E$8)</f>
        <v>0</v>
      </c>
      <c r="I9" s="17">
        <f>SUM($I$8)</f>
        <v>0</v>
      </c>
      <c r="K9" s="17">
        <f>SUM($K$8)</f>
        <v>0</v>
      </c>
      <c r="M9" s="17">
        <f>SUM($M$8)</f>
        <v>0</v>
      </c>
      <c r="Q9" s="17">
        <f>SUM($Q$8)</f>
        <v>0</v>
      </c>
    </row>
    <row r="10" spans="1:17" s="29" customFormat="1" ht="18.75" x14ac:dyDescent="0.45">
      <c r="C10" s="19"/>
      <c r="E10" s="19"/>
      <c r="I10" s="19"/>
      <c r="K10" s="19"/>
      <c r="M10" s="19"/>
      <c r="Q10" s="19"/>
    </row>
    <row r="11" spans="1:17" s="29" customFormat="1" ht="18.75" x14ac:dyDescent="0.45"/>
    <row r="12" spans="1:17" s="29" customFormat="1" ht="18.75" x14ac:dyDescent="0.45"/>
    <row r="13" spans="1:17" s="29" customFormat="1" ht="18.75" x14ac:dyDescent="0.45"/>
    <row r="14" spans="1:17" s="29" customFormat="1" ht="18.75" x14ac:dyDescent="0.45"/>
    <row r="15" spans="1:17" s="29" customFormat="1" ht="18.75" x14ac:dyDescent="0.45"/>
    <row r="16" spans="1:17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3"/>
  <sheetViews>
    <sheetView rightToLeft="1" workbookViewId="0">
      <selection activeCell="A4" sqref="A4:XFD23"/>
    </sheetView>
  </sheetViews>
  <sheetFormatPr defaultRowHeight="18" x14ac:dyDescent="0.45"/>
  <cols>
    <col min="1" max="1" width="17" style="6" customWidth="1"/>
    <col min="2" max="2" width="1.42578125" style="6" customWidth="1"/>
    <col min="3" max="3" width="8.5703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7.140625" style="6" customWidth="1"/>
    <col min="12" max="12" width="1.42578125" style="6" customWidth="1"/>
    <col min="13" max="13" width="7.140625" style="6" customWidth="1"/>
    <col min="14" max="14" width="1.42578125" style="6" customWidth="1"/>
    <col min="15" max="15" width="11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8.42578125" style="6" customWidth="1"/>
    <col min="20" max="20" width="1.42578125" style="6" customWidth="1"/>
    <col min="21" max="21" width="11.42578125" style="6" customWidth="1"/>
    <col min="22" max="22" width="18.42578125" style="6" customWidth="1"/>
    <col min="23" max="23" width="1.42578125" style="6" customWidth="1"/>
    <col min="24" max="24" width="11.42578125" style="6" customWidth="1"/>
    <col min="25" max="25" width="18.42578125" style="6" customWidth="1"/>
    <col min="26" max="26" width="1.42578125" style="6" customWidth="1"/>
    <col min="27" max="27" width="11.42578125" style="6" customWidth="1"/>
    <col min="28" max="28" width="1.42578125" style="6" customWidth="1"/>
    <col min="29" max="29" width="11.42578125" style="6" customWidth="1"/>
    <col min="30" max="30" width="1.42578125" style="6" customWidth="1"/>
    <col min="31" max="31" width="18.42578125" style="6" customWidth="1"/>
    <col min="32" max="32" width="1.42578125" style="6" customWidth="1"/>
    <col min="33" max="33" width="18.42578125" style="6" customWidth="1"/>
    <col min="34" max="34" width="1.42578125" style="6" customWidth="1"/>
    <col min="35" max="35" width="8.5703125" style="6" customWidth="1"/>
    <col min="36" max="16384" width="9.140625" style="6"/>
  </cols>
  <sheetData>
    <row r="1" spans="1:35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s="29" customFormat="1" ht="18.75" x14ac:dyDescent="0.45"/>
    <row r="5" spans="1:35" s="29" customFormat="1" ht="21" x14ac:dyDescent="0.45">
      <c r="A5" s="7" t="s">
        <v>94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35" s="29" customFormat="1" ht="18.75" x14ac:dyDescent="0.45"/>
    <row r="7" spans="1:35" s="29" customFormat="1" ht="21" x14ac:dyDescent="0.45">
      <c r="C7" s="8" t="s">
        <v>95</v>
      </c>
      <c r="D7" s="30"/>
      <c r="E7" s="30"/>
      <c r="F7" s="30"/>
      <c r="G7" s="30"/>
      <c r="H7" s="30"/>
      <c r="I7" s="30"/>
      <c r="J7" s="30"/>
      <c r="K7" s="30"/>
      <c r="L7" s="30"/>
      <c r="M7" s="30"/>
      <c r="O7" s="8" t="s">
        <v>5</v>
      </c>
      <c r="P7" s="30"/>
      <c r="Q7" s="30"/>
      <c r="R7" s="30"/>
      <c r="S7" s="30"/>
      <c r="U7" s="8" t="s">
        <v>6</v>
      </c>
      <c r="V7" s="30"/>
      <c r="W7" s="30"/>
      <c r="X7" s="30"/>
      <c r="Y7" s="30"/>
      <c r="AA7" s="8" t="s">
        <v>7</v>
      </c>
      <c r="AB7" s="30"/>
      <c r="AC7" s="30"/>
      <c r="AD7" s="30"/>
      <c r="AE7" s="30"/>
      <c r="AF7" s="30"/>
      <c r="AG7" s="30"/>
      <c r="AH7" s="30"/>
      <c r="AI7" s="30"/>
    </row>
    <row r="8" spans="1:35" s="29" customFormat="1" ht="18.75" x14ac:dyDescent="0.45">
      <c r="A8" s="9" t="s">
        <v>96</v>
      </c>
      <c r="C8" s="10" t="s">
        <v>97</v>
      </c>
      <c r="E8" s="10" t="s">
        <v>98</v>
      </c>
      <c r="G8" s="10" t="s">
        <v>99</v>
      </c>
      <c r="I8" s="10" t="s">
        <v>100</v>
      </c>
      <c r="K8" s="10" t="s">
        <v>101</v>
      </c>
      <c r="M8" s="10" t="s">
        <v>93</v>
      </c>
      <c r="O8" s="9" t="s">
        <v>9</v>
      </c>
      <c r="Q8" s="9" t="s">
        <v>10</v>
      </c>
      <c r="S8" s="9" t="s">
        <v>11</v>
      </c>
      <c r="U8" s="9" t="s">
        <v>12</v>
      </c>
      <c r="V8" s="28"/>
      <c r="X8" s="9" t="s">
        <v>13</v>
      </c>
      <c r="Y8" s="28"/>
      <c r="AA8" s="9" t="s">
        <v>9</v>
      </c>
      <c r="AC8" s="10" t="s">
        <v>102</v>
      </c>
      <c r="AE8" s="9" t="s">
        <v>10</v>
      </c>
      <c r="AG8" s="9" t="s">
        <v>11</v>
      </c>
      <c r="AI8" s="10" t="s">
        <v>15</v>
      </c>
    </row>
    <row r="9" spans="1:35" s="29" customFormat="1" ht="18.75" x14ac:dyDescent="0.45">
      <c r="A9" s="11"/>
      <c r="C9" s="11"/>
      <c r="E9" s="11"/>
      <c r="G9" s="11"/>
      <c r="I9" s="11"/>
      <c r="K9" s="11"/>
      <c r="M9" s="11"/>
      <c r="O9" s="11"/>
      <c r="Q9" s="11"/>
      <c r="S9" s="11"/>
      <c r="U9" s="12" t="s">
        <v>9</v>
      </c>
      <c r="V9" s="12" t="s">
        <v>10</v>
      </c>
      <c r="X9" s="12" t="s">
        <v>9</v>
      </c>
      <c r="Y9" s="12" t="s">
        <v>16</v>
      </c>
      <c r="AA9" s="11"/>
      <c r="AC9" s="11"/>
      <c r="AE9" s="11"/>
      <c r="AG9" s="11"/>
      <c r="AI9" s="11"/>
    </row>
    <row r="10" spans="1:35" s="29" customFormat="1" ht="18.75" x14ac:dyDescent="0.45">
      <c r="A10" s="17" t="s">
        <v>87</v>
      </c>
      <c r="O10" s="17">
        <f>SUM($O$9)</f>
        <v>0</v>
      </c>
      <c r="Q10" s="17">
        <f>SUM($Q$9)</f>
        <v>0</v>
      </c>
      <c r="S10" s="17">
        <f>SUM($S$9)</f>
        <v>0</v>
      </c>
      <c r="U10" s="17">
        <f>SUM($U$9)</f>
        <v>0</v>
      </c>
      <c r="V10" s="17">
        <f>SUM($V$9)</f>
        <v>0</v>
      </c>
      <c r="X10" s="17">
        <f>SUM($X$9)</f>
        <v>0</v>
      </c>
      <c r="Y10" s="17">
        <f>SUM($Y$9)</f>
        <v>0</v>
      </c>
      <c r="AA10" s="17">
        <f>SUM($AA$9)</f>
        <v>0</v>
      </c>
      <c r="AC10" s="17">
        <f>SUM($AC$9)</f>
        <v>0</v>
      </c>
      <c r="AE10" s="17">
        <f>SUM($AE$9)</f>
        <v>0</v>
      </c>
      <c r="AG10" s="17">
        <f>SUM($AG$9)</f>
        <v>0</v>
      </c>
      <c r="AI10" s="18">
        <f>SUM($AI$9)</f>
        <v>0</v>
      </c>
    </row>
    <row r="11" spans="1:35" s="29" customFormat="1" ht="18.75" x14ac:dyDescent="0.45">
      <c r="O11" s="19"/>
      <c r="Q11" s="19"/>
      <c r="S11" s="19"/>
      <c r="U11" s="19"/>
      <c r="V11" s="19"/>
      <c r="X11" s="19"/>
      <c r="Y11" s="19"/>
      <c r="AA11" s="19"/>
      <c r="AC11" s="19"/>
      <c r="AE11" s="19"/>
      <c r="AG11" s="19"/>
      <c r="AI11" s="19"/>
    </row>
    <row r="12" spans="1:35" s="29" customFormat="1" ht="18.75" x14ac:dyDescent="0.45"/>
    <row r="13" spans="1:35" s="29" customFormat="1" ht="18.75" x14ac:dyDescent="0.45"/>
    <row r="14" spans="1:35" s="29" customFormat="1" ht="18.75" x14ac:dyDescent="0.45"/>
    <row r="15" spans="1:35" s="29" customFormat="1" ht="18.75" x14ac:dyDescent="0.45"/>
    <row r="16" spans="1:35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  <row r="20" s="29" customFormat="1" ht="18.75" x14ac:dyDescent="0.45"/>
    <row r="21" s="29" customFormat="1" ht="18.75" x14ac:dyDescent="0.45"/>
    <row r="22" s="29" customFormat="1" ht="18.75" x14ac:dyDescent="0.45"/>
    <row r="23" s="29" customFormat="1" ht="18.75" x14ac:dyDescent="0.45"/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8"/>
  <sheetViews>
    <sheetView rightToLeft="1" workbookViewId="0">
      <selection activeCell="A5" sqref="A5:XFD18"/>
    </sheetView>
  </sheetViews>
  <sheetFormatPr defaultRowHeight="18" x14ac:dyDescent="0.45"/>
  <cols>
    <col min="1" max="1" width="28.425781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4.140625" style="6" customWidth="1"/>
    <col min="8" max="8" width="1.42578125" style="6" customWidth="1"/>
    <col min="9" max="9" width="8.5703125" style="6" customWidth="1"/>
    <col min="10" max="10" width="1.42578125" style="6" customWidth="1"/>
    <col min="11" max="11" width="21.28515625" style="6" customWidth="1"/>
    <col min="12" max="12" width="1.42578125" style="6" customWidth="1"/>
    <col min="13" max="13" width="28.42578125" style="6" customWidth="1"/>
    <col min="14" max="16384" width="9.140625" style="6"/>
  </cols>
  <sheetData>
    <row r="1" spans="1:1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s="29" customFormat="1" ht="21" x14ac:dyDescent="0.45">
      <c r="A5" s="7" t="s">
        <v>103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29" customFormat="1" ht="21" x14ac:dyDescent="0.45">
      <c r="A6" s="7" t="s">
        <v>104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s="29" customFormat="1" ht="18.75" x14ac:dyDescent="0.45"/>
    <row r="8" spans="1:13" s="29" customFormat="1" ht="21" x14ac:dyDescent="0.45">
      <c r="C8" s="8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29" customFormat="1" ht="42" x14ac:dyDescent="0.45">
      <c r="A9" s="20" t="s">
        <v>105</v>
      </c>
      <c r="C9" s="20" t="s">
        <v>9</v>
      </c>
      <c r="E9" s="20" t="s">
        <v>106</v>
      </c>
      <c r="G9" s="20" t="s">
        <v>107</v>
      </c>
      <c r="I9" s="20" t="s">
        <v>108</v>
      </c>
      <c r="K9" s="21" t="s">
        <v>109</v>
      </c>
      <c r="M9" s="20" t="s">
        <v>110</v>
      </c>
    </row>
    <row r="10" spans="1:13" s="29" customFormat="1" ht="18.75" x14ac:dyDescent="0.45">
      <c r="A10" s="17" t="s">
        <v>87</v>
      </c>
      <c r="K10" s="17">
        <f>SUM($K$9)</f>
        <v>0</v>
      </c>
    </row>
    <row r="11" spans="1:13" s="29" customFormat="1" ht="18.75" x14ac:dyDescent="0.45">
      <c r="K11" s="19"/>
    </row>
    <row r="12" spans="1:13" s="29" customFormat="1" ht="18.75" x14ac:dyDescent="0.45"/>
    <row r="13" spans="1:13" s="29" customFormat="1" ht="18.75" x14ac:dyDescent="0.45"/>
    <row r="14" spans="1:13" s="29" customFormat="1" ht="18.75" x14ac:dyDescent="0.45"/>
    <row r="15" spans="1:13" s="29" customFormat="1" ht="18.75" x14ac:dyDescent="0.45"/>
    <row r="16" spans="1:13" s="29" customFormat="1" ht="18.75" x14ac:dyDescent="0.45"/>
    <row r="17" s="29" customFormat="1" ht="18.75" x14ac:dyDescent="0.45"/>
    <row r="18" s="29" customFormat="1" ht="18.75" x14ac:dyDescent="0.45"/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1"/>
  <sheetViews>
    <sheetView rightToLeft="1" workbookViewId="0">
      <selection activeCell="A5" sqref="A5:XFD21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0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8.425781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0.710937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s="29" customFormat="1" ht="21" x14ac:dyDescent="0.45">
      <c r="A5" s="7" t="s">
        <v>111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s="29" customFormat="1" ht="18.75" x14ac:dyDescent="0.45"/>
    <row r="7" spans="1:19" s="29" customFormat="1" ht="21" x14ac:dyDescent="0.45">
      <c r="C7" s="8" t="s">
        <v>112</v>
      </c>
      <c r="D7" s="30"/>
      <c r="E7" s="30"/>
      <c r="F7" s="30"/>
      <c r="G7" s="30"/>
      <c r="H7" s="30"/>
      <c r="I7" s="30"/>
      <c r="K7" s="20" t="s">
        <v>5</v>
      </c>
      <c r="M7" s="8" t="s">
        <v>6</v>
      </c>
      <c r="N7" s="30"/>
      <c r="O7" s="30"/>
      <c r="Q7" s="8" t="s">
        <v>7</v>
      </c>
      <c r="R7" s="30"/>
      <c r="S7" s="30"/>
    </row>
    <row r="8" spans="1:19" s="29" customFormat="1" ht="63" x14ac:dyDescent="0.45">
      <c r="A8" s="20" t="s">
        <v>113</v>
      </c>
      <c r="C8" s="20" t="s">
        <v>114</v>
      </c>
      <c r="E8" s="20" t="s">
        <v>115</v>
      </c>
      <c r="G8" s="21" t="s">
        <v>116</v>
      </c>
      <c r="I8" s="21" t="s">
        <v>117</v>
      </c>
      <c r="K8" s="20" t="s">
        <v>118</v>
      </c>
      <c r="M8" s="20" t="s">
        <v>119</v>
      </c>
      <c r="O8" s="20" t="s">
        <v>120</v>
      </c>
      <c r="Q8" s="20" t="s">
        <v>118</v>
      </c>
      <c r="S8" s="21" t="s">
        <v>15</v>
      </c>
    </row>
    <row r="9" spans="1:19" s="29" customFormat="1" ht="37.5" x14ac:dyDescent="0.45">
      <c r="A9" s="13" t="s">
        <v>121</v>
      </c>
      <c r="C9" s="15" t="s">
        <v>122</v>
      </c>
      <c r="E9" s="22" t="s">
        <v>123</v>
      </c>
      <c r="G9" s="15" t="s">
        <v>124</v>
      </c>
      <c r="I9" s="15" t="s">
        <v>125</v>
      </c>
      <c r="K9" s="14">
        <v>15408440627</v>
      </c>
      <c r="M9" s="14">
        <v>29967353382</v>
      </c>
      <c r="O9" s="14">
        <v>32116263978</v>
      </c>
      <c r="Q9" s="14">
        <v>13259530031</v>
      </c>
      <c r="S9" s="16">
        <v>4.4082899903339868E-3</v>
      </c>
    </row>
    <row r="10" spans="1:19" s="29" customFormat="1" ht="18.75" x14ac:dyDescent="0.45">
      <c r="A10" s="13" t="s">
        <v>126</v>
      </c>
      <c r="C10" s="15" t="s">
        <v>127</v>
      </c>
      <c r="E10" s="22" t="s">
        <v>128</v>
      </c>
      <c r="G10" s="15" t="s">
        <v>129</v>
      </c>
      <c r="I10" s="15" t="s">
        <v>125</v>
      </c>
      <c r="K10" s="14">
        <v>122731700</v>
      </c>
      <c r="M10" s="14">
        <v>518986</v>
      </c>
      <c r="O10" s="14">
        <v>511200</v>
      </c>
      <c r="Q10" s="14">
        <v>122739486</v>
      </c>
      <c r="S10" s="16">
        <v>4.0806216079117871E-5</v>
      </c>
    </row>
    <row r="11" spans="1:19" s="29" customFormat="1" ht="18.75" x14ac:dyDescent="0.45">
      <c r="A11" s="13" t="s">
        <v>130</v>
      </c>
      <c r="C11" s="15" t="s">
        <v>131</v>
      </c>
      <c r="E11" s="22" t="s">
        <v>123</v>
      </c>
      <c r="G11" s="15" t="s">
        <v>132</v>
      </c>
      <c r="I11" s="15" t="s">
        <v>125</v>
      </c>
      <c r="K11" s="14">
        <v>1159338</v>
      </c>
      <c r="P11" s="15"/>
      <c r="Q11" s="14">
        <v>1159338</v>
      </c>
      <c r="S11" s="16">
        <v>3.8543584040047515E-7</v>
      </c>
    </row>
    <row r="12" spans="1:19" s="29" customFormat="1" ht="18.75" x14ac:dyDescent="0.45">
      <c r="A12" s="13" t="s">
        <v>130</v>
      </c>
      <c r="C12" s="15" t="s">
        <v>133</v>
      </c>
      <c r="E12" s="22" t="s">
        <v>123</v>
      </c>
      <c r="G12" s="15" t="s">
        <v>134</v>
      </c>
      <c r="I12" s="15" t="s">
        <v>125</v>
      </c>
      <c r="K12" s="14">
        <v>7101549</v>
      </c>
      <c r="M12" s="14">
        <v>0</v>
      </c>
      <c r="O12" s="14">
        <v>7200</v>
      </c>
      <c r="Q12" s="14">
        <v>7094349</v>
      </c>
      <c r="S12" s="16">
        <v>2.3586015199271227E-6</v>
      </c>
    </row>
    <row r="13" spans="1:19" s="29" customFormat="1" ht="18.75" x14ac:dyDescent="0.45">
      <c r="A13" s="17" t="s">
        <v>87</v>
      </c>
      <c r="K13" s="17">
        <f>SUM(K9:$K$12)</f>
        <v>15539433214</v>
      </c>
      <c r="M13" s="17">
        <f>SUM(M9:$M$12)</f>
        <v>29967872368</v>
      </c>
      <c r="O13" s="17">
        <f>SUM(O9:$O$12)</f>
        <v>32116782378</v>
      </c>
      <c r="Q13" s="17">
        <f>SUM(Q9:$Q$12)</f>
        <v>13390523204</v>
      </c>
      <c r="S13" s="18">
        <f>SUM(S9:$S$12)</f>
        <v>4.4518402437734323E-3</v>
      </c>
    </row>
    <row r="14" spans="1:19" s="29" customFormat="1" ht="18.75" x14ac:dyDescent="0.45">
      <c r="K14" s="19"/>
      <c r="M14" s="19"/>
      <c r="O14" s="19"/>
      <c r="Q14" s="19"/>
      <c r="S14" s="19"/>
    </row>
    <row r="15" spans="1:19" s="29" customFormat="1" ht="18.75" x14ac:dyDescent="0.45"/>
    <row r="16" spans="1:19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  <row r="20" s="29" customFormat="1" ht="18.75" x14ac:dyDescent="0.45"/>
    <row r="21" s="29" customFormat="1" ht="18.75" x14ac:dyDescent="0.45"/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21"/>
  <sheetViews>
    <sheetView rightToLeft="1" workbookViewId="0">
      <selection activeCell="A5" sqref="A5:XFD21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7.140625" style="6" customWidth="1"/>
    <col min="6" max="6" width="1.42578125" style="6" customWidth="1"/>
    <col min="7" max="7" width="7.1406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1.425781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1.42578125" style="6" customWidth="1"/>
    <col min="18" max="18" width="14.140625" style="6" customWidth="1"/>
    <col min="19" max="19" width="1.42578125" style="6" customWidth="1"/>
    <col min="20" max="20" width="11.42578125" style="6" customWidth="1"/>
    <col min="21" max="21" width="14.140625" style="6" customWidth="1"/>
    <col min="22" max="22" width="1.42578125" style="6" customWidth="1"/>
    <col min="23" max="23" width="11.42578125" style="6" customWidth="1"/>
    <col min="24" max="24" width="1.42578125" style="6" customWidth="1"/>
    <col min="25" max="25" width="17" style="6" customWidth="1"/>
    <col min="26" max="26" width="1.42578125" style="6" customWidth="1"/>
    <col min="27" max="27" width="17" style="6" customWidth="1"/>
    <col min="28" max="28" width="1.42578125" style="6" customWidth="1"/>
    <col min="29" max="29" width="8.5703125" style="6" customWidth="1"/>
    <col min="30" max="16384" width="9.140625" style="6"/>
  </cols>
  <sheetData>
    <row r="1" spans="1:2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spans="1:29" s="29" customFormat="1" ht="21" x14ac:dyDescent="0.45">
      <c r="A5" s="7" t="s">
        <v>135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s="29" customFormat="1" ht="18.75" x14ac:dyDescent="0.45"/>
    <row r="7" spans="1:29" s="29" customFormat="1" ht="21" x14ac:dyDescent="0.45">
      <c r="K7" s="20" t="s">
        <v>5</v>
      </c>
      <c r="M7" s="8" t="s">
        <v>6</v>
      </c>
      <c r="N7" s="30"/>
      <c r="O7" s="30"/>
      <c r="P7" s="30"/>
      <c r="Q7" s="30"/>
      <c r="R7" s="30"/>
      <c r="S7" s="30"/>
      <c r="T7" s="30"/>
      <c r="U7" s="30"/>
      <c r="W7" s="8" t="s">
        <v>7</v>
      </c>
      <c r="X7" s="30"/>
      <c r="Y7" s="30"/>
      <c r="Z7" s="30"/>
      <c r="AA7" s="30"/>
      <c r="AB7" s="30"/>
      <c r="AC7" s="30"/>
    </row>
    <row r="8" spans="1:29" s="29" customFormat="1" ht="18.75" x14ac:dyDescent="0.45">
      <c r="A8" s="9" t="s">
        <v>136</v>
      </c>
      <c r="C8" s="10" t="s">
        <v>100</v>
      </c>
      <c r="E8" s="10" t="s">
        <v>117</v>
      </c>
      <c r="G8" s="10" t="s">
        <v>137</v>
      </c>
      <c r="I8" s="10" t="s">
        <v>98</v>
      </c>
      <c r="K8" s="9" t="s">
        <v>9</v>
      </c>
      <c r="M8" s="9" t="s">
        <v>10</v>
      </c>
      <c r="O8" s="9" t="s">
        <v>11</v>
      </c>
      <c r="Q8" s="9" t="s">
        <v>12</v>
      </c>
      <c r="R8" s="28"/>
      <c r="T8" s="9" t="s">
        <v>13</v>
      </c>
      <c r="U8" s="28"/>
      <c r="W8" s="9" t="s">
        <v>9</v>
      </c>
      <c r="Y8" s="9" t="s">
        <v>10</v>
      </c>
      <c r="AA8" s="9" t="s">
        <v>11</v>
      </c>
      <c r="AC8" s="10" t="s">
        <v>15</v>
      </c>
    </row>
    <row r="9" spans="1:29" s="29" customFormat="1" ht="18.75" x14ac:dyDescent="0.45">
      <c r="A9" s="11"/>
      <c r="C9" s="11"/>
      <c r="E9" s="11"/>
      <c r="G9" s="11"/>
      <c r="I9" s="11"/>
      <c r="K9" s="11"/>
      <c r="M9" s="11"/>
      <c r="O9" s="11"/>
      <c r="Q9" s="12" t="s">
        <v>9</v>
      </c>
      <c r="R9" s="12" t="s">
        <v>10</v>
      </c>
      <c r="T9" s="12" t="s">
        <v>9</v>
      </c>
      <c r="U9" s="12" t="s">
        <v>16</v>
      </c>
      <c r="W9" s="11"/>
      <c r="Y9" s="11"/>
      <c r="AA9" s="11"/>
      <c r="AC9" s="11"/>
    </row>
    <row r="10" spans="1:29" s="29" customFormat="1" ht="18.75" x14ac:dyDescent="0.45">
      <c r="A10" s="17" t="s">
        <v>87</v>
      </c>
      <c r="K10" s="17">
        <f>SUM($K$9)</f>
        <v>0</v>
      </c>
      <c r="M10" s="17">
        <f>SUM($M$9)</f>
        <v>0</v>
      </c>
      <c r="O10" s="17">
        <f>SUM($O$9)</f>
        <v>0</v>
      </c>
      <c r="Q10" s="17">
        <f>SUM($Q$9)</f>
        <v>0</v>
      </c>
      <c r="R10" s="17">
        <f>SUM($R$9)</f>
        <v>0</v>
      </c>
      <c r="T10" s="17">
        <f>SUM($T$9)</f>
        <v>0</v>
      </c>
      <c r="U10" s="17">
        <f>SUM($U$9)</f>
        <v>0</v>
      </c>
      <c r="W10" s="17">
        <f>SUM($W$9)</f>
        <v>0</v>
      </c>
      <c r="Y10" s="17">
        <f>SUM($Y$9)</f>
        <v>0</v>
      </c>
      <c r="AA10" s="17">
        <f>SUM($AA$9)</f>
        <v>0</v>
      </c>
      <c r="AC10" s="18">
        <f>SUM($AC$9)</f>
        <v>0</v>
      </c>
    </row>
    <row r="11" spans="1:29" s="29" customFormat="1" ht="18.75" x14ac:dyDescent="0.45">
      <c r="K11" s="19"/>
      <c r="M11" s="19"/>
      <c r="O11" s="19"/>
      <c r="Q11" s="19"/>
      <c r="R11" s="19"/>
      <c r="T11" s="19"/>
      <c r="U11" s="19"/>
      <c r="W11" s="19"/>
      <c r="Y11" s="19"/>
      <c r="AA11" s="19"/>
      <c r="AC11" s="19"/>
    </row>
    <row r="12" spans="1:29" s="29" customFormat="1" ht="18.75" x14ac:dyDescent="0.45"/>
    <row r="13" spans="1:29" s="29" customFormat="1" ht="18.75" x14ac:dyDescent="0.45"/>
    <row r="14" spans="1:29" s="29" customFormat="1" ht="18.75" x14ac:dyDescent="0.45"/>
    <row r="15" spans="1:29" s="29" customFormat="1" ht="18.75" x14ac:dyDescent="0.45"/>
    <row r="16" spans="1:29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  <row r="20" s="29" customFormat="1" ht="18.75" x14ac:dyDescent="0.45"/>
    <row r="21" s="29" customFormat="1" ht="18.75" x14ac:dyDescent="0.45"/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1"/>
  <sheetViews>
    <sheetView rightToLeft="1" workbookViewId="0">
      <selection activeCell="A5" sqref="A5:XFD21"/>
    </sheetView>
  </sheetViews>
  <sheetFormatPr defaultRowHeight="18" x14ac:dyDescent="0.45"/>
  <cols>
    <col min="1" max="1" width="49.710937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21.285156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6384" width="9.140625" style="6"/>
  </cols>
  <sheetData>
    <row r="1" spans="1: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</row>
    <row r="3" spans="1: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</row>
    <row r="5" spans="1:9" s="29" customFormat="1" ht="21" x14ac:dyDescent="0.45">
      <c r="A5" s="7" t="s">
        <v>139</v>
      </c>
      <c r="B5" s="28"/>
      <c r="C5" s="28"/>
      <c r="D5" s="28"/>
      <c r="E5" s="28"/>
      <c r="F5" s="28"/>
      <c r="G5" s="28"/>
      <c r="H5" s="28"/>
      <c r="I5" s="28"/>
    </row>
    <row r="6" spans="1:9" s="29" customFormat="1" ht="18.75" x14ac:dyDescent="0.45"/>
    <row r="7" spans="1:9" s="29" customFormat="1" ht="42" x14ac:dyDescent="0.45">
      <c r="A7" s="20" t="s">
        <v>140</v>
      </c>
      <c r="C7" s="20" t="s">
        <v>141</v>
      </c>
      <c r="E7" s="20" t="s">
        <v>118</v>
      </c>
      <c r="G7" s="21" t="s">
        <v>142</v>
      </c>
      <c r="I7" s="21" t="s">
        <v>143</v>
      </c>
    </row>
    <row r="8" spans="1:9" s="29" customFormat="1" ht="21" x14ac:dyDescent="0.45">
      <c r="A8" s="23" t="s">
        <v>144</v>
      </c>
      <c r="C8" s="15" t="s">
        <v>145</v>
      </c>
      <c r="E8" s="14">
        <v>-109475672688</v>
      </c>
      <c r="G8" s="16">
        <f>E8/-109441503447</f>
        <v>1.0003122146527943</v>
      </c>
      <c r="I8" s="33" t="s">
        <v>226</v>
      </c>
    </row>
    <row r="9" spans="1:9" s="29" customFormat="1" ht="21" x14ac:dyDescent="0.45">
      <c r="A9" s="23" t="s">
        <v>146</v>
      </c>
      <c r="C9" s="15" t="s">
        <v>147</v>
      </c>
      <c r="E9" s="14">
        <v>0</v>
      </c>
      <c r="G9" s="16">
        <f>E9/-109441503447</f>
        <v>0</v>
      </c>
      <c r="I9" s="16">
        <f>E9/3007862472767</f>
        <v>0</v>
      </c>
    </row>
    <row r="10" spans="1:9" s="29" customFormat="1" ht="21" x14ac:dyDescent="0.45">
      <c r="A10" s="23" t="s">
        <v>148</v>
      </c>
      <c r="C10" s="15" t="s">
        <v>149</v>
      </c>
      <c r="E10" s="14">
        <v>2036371</v>
      </c>
      <c r="G10" s="16">
        <f>E10/-109441503447</f>
        <v>-1.860693553964349E-5</v>
      </c>
      <c r="I10" s="16">
        <f>E10/3007862472767</f>
        <v>6.7701599339636592E-7</v>
      </c>
    </row>
    <row r="11" spans="1:9" s="29" customFormat="1" ht="21" x14ac:dyDescent="0.45">
      <c r="A11" s="23" t="s">
        <v>150</v>
      </c>
      <c r="C11" s="15" t="s">
        <v>151</v>
      </c>
      <c r="E11" s="14">
        <v>32132870</v>
      </c>
      <c r="G11" s="16">
        <f>E11/-109441503447</f>
        <v>-2.9360771725473606E-4</v>
      </c>
      <c r="I11" s="16">
        <f>E11/3007862472767</f>
        <v>1.0682958509881689E-5</v>
      </c>
    </row>
    <row r="12" spans="1:9" s="29" customFormat="1" ht="21" x14ac:dyDescent="0.45">
      <c r="A12" s="20" t="s">
        <v>87</v>
      </c>
      <c r="E12" s="17">
        <f>SUM(E8:$E$11)</f>
        <v>-109441503447</v>
      </c>
      <c r="G12" s="18">
        <f>SUM(G8:$G$11)</f>
        <v>0.99999999999999989</v>
      </c>
      <c r="I12" s="18">
        <f>SUM(I8:$I$11)</f>
        <v>1.1359974503278055E-5</v>
      </c>
    </row>
    <row r="13" spans="1:9" s="29" customFormat="1" ht="18.75" x14ac:dyDescent="0.45">
      <c r="E13" s="19"/>
      <c r="G13" s="19"/>
      <c r="I13" s="19"/>
    </row>
    <row r="14" spans="1:9" s="29" customFormat="1" ht="18.75" x14ac:dyDescent="0.45"/>
    <row r="15" spans="1:9" s="29" customFormat="1" ht="18.75" x14ac:dyDescent="0.45"/>
    <row r="16" spans="1:9" s="29" customFormat="1" ht="18.75" x14ac:dyDescent="0.45"/>
    <row r="17" s="29" customFormat="1" ht="18.75" x14ac:dyDescent="0.45"/>
    <row r="18" s="29" customFormat="1" ht="18.75" x14ac:dyDescent="0.45"/>
    <row r="19" s="29" customFormat="1" ht="18.75" x14ac:dyDescent="0.45"/>
    <row r="20" s="29" customFormat="1" ht="18.75" x14ac:dyDescent="0.45"/>
    <row r="21" s="29" customFormat="1" ht="18.75" x14ac:dyDescent="0.45"/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2"/>
  <sheetViews>
    <sheetView rightToLeft="1" topLeftCell="A39" workbookViewId="0">
      <selection activeCell="A52" sqref="A5:XFD52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2.710937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6.28515625" style="6" bestFit="1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6.42578125" style="6" bestFit="1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s="29" customFormat="1" ht="21" x14ac:dyDescent="0.45">
      <c r="A5" s="7" t="s">
        <v>152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s="29" customFormat="1" ht="18.75" x14ac:dyDescent="0.45"/>
    <row r="7" spans="1:19" s="29" customFormat="1" ht="21" x14ac:dyDescent="0.45">
      <c r="C7" s="8" t="s">
        <v>153</v>
      </c>
      <c r="D7" s="30"/>
      <c r="E7" s="30"/>
      <c r="F7" s="30"/>
      <c r="G7" s="30"/>
      <c r="I7" s="8" t="s">
        <v>154</v>
      </c>
      <c r="J7" s="30"/>
      <c r="K7" s="30"/>
      <c r="L7" s="30"/>
      <c r="M7" s="30"/>
      <c r="O7" s="8" t="s">
        <v>7</v>
      </c>
      <c r="P7" s="30"/>
      <c r="Q7" s="30"/>
      <c r="R7" s="30"/>
      <c r="S7" s="30"/>
    </row>
    <row r="8" spans="1:19" s="29" customFormat="1" ht="63" x14ac:dyDescent="0.45">
      <c r="A8" s="20" t="s">
        <v>89</v>
      </c>
      <c r="C8" s="21" t="s">
        <v>155</v>
      </c>
      <c r="E8" s="21" t="s">
        <v>156</v>
      </c>
      <c r="G8" s="21" t="s">
        <v>157</v>
      </c>
      <c r="I8" s="21" t="s">
        <v>158</v>
      </c>
      <c r="K8" s="21" t="s">
        <v>159</v>
      </c>
      <c r="M8" s="21" t="s">
        <v>160</v>
      </c>
      <c r="O8" s="21" t="s">
        <v>158</v>
      </c>
      <c r="Q8" s="21" t="s">
        <v>159</v>
      </c>
      <c r="S8" s="21" t="s">
        <v>160</v>
      </c>
    </row>
    <row r="9" spans="1:19" s="29" customFormat="1" ht="37.5" x14ac:dyDescent="0.45">
      <c r="A9" s="22" t="s">
        <v>17</v>
      </c>
      <c r="C9" s="15" t="s">
        <v>161</v>
      </c>
      <c r="E9" s="14">
        <v>3450913</v>
      </c>
      <c r="G9" s="14">
        <v>1060</v>
      </c>
      <c r="N9" s="15"/>
      <c r="O9" s="14">
        <v>3657967780</v>
      </c>
      <c r="Q9" s="14">
        <v>-442655944</v>
      </c>
      <c r="S9" s="14">
        <v>3215311836</v>
      </c>
    </row>
    <row r="10" spans="1:19" s="29" customFormat="1" ht="18.75" x14ac:dyDescent="0.45">
      <c r="A10" s="22" t="s">
        <v>18</v>
      </c>
      <c r="C10" s="15" t="s">
        <v>162</v>
      </c>
      <c r="E10" s="14">
        <v>9300000</v>
      </c>
      <c r="G10" s="14">
        <v>82</v>
      </c>
      <c r="I10" s="14">
        <v>762600000</v>
      </c>
      <c r="K10" s="14">
        <v>-100652319</v>
      </c>
      <c r="M10" s="14">
        <v>661947681</v>
      </c>
      <c r="O10" s="14">
        <v>762600000</v>
      </c>
      <c r="Q10" s="14">
        <v>-100652319</v>
      </c>
      <c r="S10" s="14">
        <v>661947681</v>
      </c>
    </row>
    <row r="11" spans="1:19" s="29" customFormat="1" ht="18.75" x14ac:dyDescent="0.45">
      <c r="A11" s="22" t="s">
        <v>19</v>
      </c>
      <c r="C11" s="15" t="s">
        <v>163</v>
      </c>
      <c r="E11" s="14">
        <v>1298861</v>
      </c>
      <c r="G11" s="14">
        <v>2000</v>
      </c>
      <c r="N11" s="15"/>
      <c r="O11" s="14">
        <v>2597722000</v>
      </c>
      <c r="Q11" s="14">
        <v>-282292134</v>
      </c>
      <c r="S11" s="14">
        <v>2315429866</v>
      </c>
    </row>
    <row r="12" spans="1:19" s="29" customFormat="1" ht="37.5" x14ac:dyDescent="0.45">
      <c r="A12" s="22" t="s">
        <v>20</v>
      </c>
      <c r="C12" s="15" t="s">
        <v>164</v>
      </c>
      <c r="E12" s="14">
        <v>1062934</v>
      </c>
      <c r="G12" s="14">
        <v>200</v>
      </c>
      <c r="I12" s="14">
        <v>212586800</v>
      </c>
      <c r="K12" s="14">
        <v>-28605337</v>
      </c>
      <c r="M12" s="14">
        <v>183981463</v>
      </c>
      <c r="O12" s="14">
        <v>212586800</v>
      </c>
      <c r="Q12" s="14">
        <v>-28605337</v>
      </c>
      <c r="S12" s="14">
        <v>183981463</v>
      </c>
    </row>
    <row r="13" spans="1:19" s="29" customFormat="1" ht="18.75" x14ac:dyDescent="0.45">
      <c r="A13" s="22" t="s">
        <v>21</v>
      </c>
      <c r="C13" s="15" t="s">
        <v>165</v>
      </c>
      <c r="E13" s="14">
        <v>4063799</v>
      </c>
      <c r="G13" s="14">
        <v>50</v>
      </c>
      <c r="I13" s="14">
        <v>203189950</v>
      </c>
      <c r="K13" s="14">
        <v>-27132189</v>
      </c>
      <c r="M13" s="14">
        <v>176057761</v>
      </c>
      <c r="O13" s="14">
        <v>203189950</v>
      </c>
      <c r="Q13" s="14">
        <v>-27132189</v>
      </c>
      <c r="S13" s="14">
        <v>176057761</v>
      </c>
    </row>
    <row r="14" spans="1:19" s="29" customFormat="1" ht="18.75" x14ac:dyDescent="0.45">
      <c r="A14" s="22" t="s">
        <v>23</v>
      </c>
      <c r="C14" s="15" t="s">
        <v>166</v>
      </c>
      <c r="E14" s="14">
        <v>6590486</v>
      </c>
      <c r="G14" s="14">
        <v>110</v>
      </c>
      <c r="I14" s="14">
        <v>724953460</v>
      </c>
      <c r="K14" s="14">
        <v>-101245710</v>
      </c>
      <c r="M14" s="14">
        <v>623707750</v>
      </c>
      <c r="O14" s="14">
        <v>724953460</v>
      </c>
      <c r="Q14" s="14">
        <v>-101245710</v>
      </c>
      <c r="S14" s="14">
        <v>623707750</v>
      </c>
    </row>
    <row r="15" spans="1:19" s="29" customFormat="1" ht="18.75" x14ac:dyDescent="0.45">
      <c r="A15" s="22" t="s">
        <v>24</v>
      </c>
      <c r="C15" s="15" t="s">
        <v>167</v>
      </c>
      <c r="E15" s="14">
        <v>15500000</v>
      </c>
      <c r="G15" s="14">
        <v>19</v>
      </c>
      <c r="I15" s="14">
        <v>294500000</v>
      </c>
      <c r="K15" s="14">
        <v>-39929248</v>
      </c>
      <c r="M15" s="14">
        <v>254570752</v>
      </c>
      <c r="O15" s="14">
        <v>294500000</v>
      </c>
      <c r="Q15" s="14">
        <v>-39929248</v>
      </c>
      <c r="S15" s="14">
        <v>254570752</v>
      </c>
    </row>
    <row r="16" spans="1:19" s="29" customFormat="1" ht="18.75" x14ac:dyDescent="0.45">
      <c r="A16" s="22" t="s">
        <v>26</v>
      </c>
      <c r="C16" s="15" t="s">
        <v>168</v>
      </c>
      <c r="E16" s="14">
        <v>34689360</v>
      </c>
      <c r="G16" s="14">
        <v>82</v>
      </c>
      <c r="I16" s="14">
        <v>2844527520</v>
      </c>
      <c r="K16" s="14">
        <v>0</v>
      </c>
      <c r="M16" s="14">
        <v>2844527520</v>
      </c>
      <c r="O16" s="14">
        <v>2844527520</v>
      </c>
      <c r="Q16" s="14">
        <v>0</v>
      </c>
      <c r="S16" s="14">
        <v>2844527520</v>
      </c>
    </row>
    <row r="17" spans="1:19" s="29" customFormat="1" ht="37.5" x14ac:dyDescent="0.45">
      <c r="A17" s="22" t="s">
        <v>31</v>
      </c>
      <c r="C17" s="15" t="s">
        <v>169</v>
      </c>
      <c r="E17" s="14">
        <v>20400000</v>
      </c>
      <c r="G17" s="14">
        <v>1</v>
      </c>
      <c r="I17" s="14">
        <v>20400000</v>
      </c>
      <c r="K17" s="14">
        <v>-2838679</v>
      </c>
      <c r="M17" s="14">
        <v>17561321</v>
      </c>
      <c r="O17" s="14">
        <v>20400000</v>
      </c>
      <c r="Q17" s="14">
        <v>-2838679</v>
      </c>
      <c r="S17" s="14">
        <v>17561321</v>
      </c>
    </row>
    <row r="18" spans="1:19" s="29" customFormat="1" ht="18.75" x14ac:dyDescent="0.45">
      <c r="A18" s="22" t="s">
        <v>32</v>
      </c>
      <c r="C18" s="15" t="s">
        <v>170</v>
      </c>
      <c r="E18" s="14">
        <v>918293</v>
      </c>
      <c r="G18" s="14">
        <v>2950</v>
      </c>
      <c r="N18" s="15"/>
      <c r="O18" s="14">
        <v>2708964350</v>
      </c>
      <c r="Q18" s="14">
        <v>-291428928</v>
      </c>
      <c r="S18" s="14">
        <v>2417535422</v>
      </c>
    </row>
    <row r="19" spans="1:19" s="29" customFormat="1" ht="18.75" x14ac:dyDescent="0.45">
      <c r="A19" s="22" t="s">
        <v>33</v>
      </c>
      <c r="C19" s="15" t="s">
        <v>171</v>
      </c>
      <c r="E19" s="14">
        <v>906145</v>
      </c>
      <c r="G19" s="14">
        <v>2920</v>
      </c>
      <c r="N19" s="15"/>
      <c r="O19" s="14">
        <v>2645943400</v>
      </c>
      <c r="Q19" s="14">
        <v>-261327743</v>
      </c>
      <c r="S19" s="14">
        <v>2384615657</v>
      </c>
    </row>
    <row r="20" spans="1:19" s="29" customFormat="1" ht="18.75" x14ac:dyDescent="0.45">
      <c r="A20" s="22" t="s">
        <v>34</v>
      </c>
      <c r="C20" s="15" t="s">
        <v>172</v>
      </c>
      <c r="E20" s="14">
        <v>1408297</v>
      </c>
      <c r="G20" s="14">
        <v>3500</v>
      </c>
      <c r="N20" s="15"/>
      <c r="O20" s="14">
        <v>4929039500</v>
      </c>
      <c r="Q20" s="14">
        <v>-554329670</v>
      </c>
      <c r="S20" s="14">
        <v>4374709830</v>
      </c>
    </row>
    <row r="21" spans="1:19" s="29" customFormat="1" ht="18.75" x14ac:dyDescent="0.45">
      <c r="A21" s="22" t="s">
        <v>36</v>
      </c>
      <c r="C21" s="15" t="s">
        <v>173</v>
      </c>
      <c r="E21" s="14">
        <v>18019860</v>
      </c>
      <c r="G21" s="14">
        <v>103</v>
      </c>
      <c r="I21" s="14">
        <v>1856045580</v>
      </c>
      <c r="K21" s="14">
        <v>-254493247</v>
      </c>
      <c r="M21" s="14">
        <v>1601552333</v>
      </c>
      <c r="O21" s="14">
        <v>1856045580</v>
      </c>
      <c r="Q21" s="14">
        <v>-254493247</v>
      </c>
      <c r="S21" s="14">
        <v>1601552333</v>
      </c>
    </row>
    <row r="22" spans="1:19" s="29" customFormat="1" ht="37.5" x14ac:dyDescent="0.45">
      <c r="A22" s="22" t="s">
        <v>37</v>
      </c>
      <c r="C22" s="15" t="s">
        <v>174</v>
      </c>
      <c r="E22" s="14">
        <v>3140000</v>
      </c>
      <c r="G22" s="14">
        <v>500</v>
      </c>
      <c r="N22" s="15"/>
      <c r="O22" s="14">
        <v>1570000000</v>
      </c>
      <c r="Q22" s="14">
        <v>0</v>
      </c>
      <c r="S22" s="14">
        <v>1570000000</v>
      </c>
    </row>
    <row r="23" spans="1:19" s="29" customFormat="1" ht="18.75" x14ac:dyDescent="0.45">
      <c r="A23" s="22" t="s">
        <v>39</v>
      </c>
      <c r="C23" s="15" t="s">
        <v>175</v>
      </c>
      <c r="E23" s="14">
        <v>2370263</v>
      </c>
      <c r="G23" s="14">
        <v>590</v>
      </c>
      <c r="N23" s="15"/>
      <c r="O23" s="14">
        <v>1398455170</v>
      </c>
      <c r="Q23" s="14">
        <v>-151207431</v>
      </c>
      <c r="S23" s="14">
        <v>1247247739</v>
      </c>
    </row>
    <row r="24" spans="1:19" s="29" customFormat="1" ht="18.75" x14ac:dyDescent="0.45">
      <c r="A24" s="22" t="s">
        <v>41</v>
      </c>
      <c r="C24" s="15" t="s">
        <v>176</v>
      </c>
      <c r="E24" s="14">
        <v>1028378</v>
      </c>
      <c r="G24" s="14">
        <v>400</v>
      </c>
      <c r="I24" s="14">
        <v>411351200</v>
      </c>
      <c r="K24" s="14">
        <v>-52800303</v>
      </c>
      <c r="M24" s="14">
        <v>358550897</v>
      </c>
      <c r="O24" s="14">
        <v>411351200</v>
      </c>
      <c r="Q24" s="14">
        <v>-52800303</v>
      </c>
      <c r="S24" s="14">
        <v>358550897</v>
      </c>
    </row>
    <row r="25" spans="1:19" s="29" customFormat="1" ht="18.75" x14ac:dyDescent="0.45">
      <c r="A25" s="22" t="s">
        <v>43</v>
      </c>
      <c r="C25" s="15" t="s">
        <v>177</v>
      </c>
      <c r="E25" s="14">
        <v>5109828</v>
      </c>
      <c r="G25" s="14">
        <v>3000</v>
      </c>
      <c r="N25" s="15"/>
      <c r="O25" s="14">
        <v>15329484000</v>
      </c>
      <c r="Q25" s="14">
        <v>0</v>
      </c>
      <c r="S25" s="14">
        <v>15329484000</v>
      </c>
    </row>
    <row r="26" spans="1:19" s="29" customFormat="1" ht="18.75" x14ac:dyDescent="0.45">
      <c r="A26" s="22" t="s">
        <v>44</v>
      </c>
      <c r="C26" s="15" t="s">
        <v>178</v>
      </c>
      <c r="E26" s="14">
        <v>4563157</v>
      </c>
      <c r="G26" s="14">
        <v>4070</v>
      </c>
      <c r="N26" s="15"/>
      <c r="O26" s="14">
        <v>18572048990</v>
      </c>
      <c r="Q26" s="14">
        <v>0</v>
      </c>
      <c r="S26" s="14">
        <v>18572048990</v>
      </c>
    </row>
    <row r="27" spans="1:19" s="29" customFormat="1" ht="18.75" x14ac:dyDescent="0.45">
      <c r="A27" s="22" t="s">
        <v>45</v>
      </c>
      <c r="C27" s="15" t="s">
        <v>165</v>
      </c>
      <c r="E27" s="14">
        <v>1662000</v>
      </c>
      <c r="G27" s="14">
        <v>2200</v>
      </c>
      <c r="I27" s="14">
        <v>3656400000</v>
      </c>
      <c r="K27" s="14">
        <v>-488243323</v>
      </c>
      <c r="M27" s="14">
        <v>3168156677</v>
      </c>
      <c r="O27" s="14">
        <v>3656400000</v>
      </c>
      <c r="Q27" s="14">
        <v>-488243323</v>
      </c>
      <c r="S27" s="14">
        <v>3168156677</v>
      </c>
    </row>
    <row r="28" spans="1:19" s="29" customFormat="1" ht="18.75" x14ac:dyDescent="0.45">
      <c r="A28" s="22" t="s">
        <v>47</v>
      </c>
      <c r="C28" s="15" t="s">
        <v>175</v>
      </c>
      <c r="E28" s="14">
        <v>132164</v>
      </c>
      <c r="G28" s="14">
        <v>10800</v>
      </c>
      <c r="N28" s="15"/>
      <c r="O28" s="14">
        <v>1427371200</v>
      </c>
      <c r="Q28" s="14">
        <v>-154333966</v>
      </c>
      <c r="S28" s="14">
        <v>1273037234</v>
      </c>
    </row>
    <row r="29" spans="1:19" s="29" customFormat="1" ht="37.5" x14ac:dyDescent="0.45">
      <c r="A29" s="22" t="s">
        <v>48</v>
      </c>
      <c r="C29" s="15" t="s">
        <v>165</v>
      </c>
      <c r="E29" s="14">
        <v>1099874</v>
      </c>
      <c r="G29" s="14">
        <v>6350</v>
      </c>
      <c r="I29" s="14">
        <v>6984199900</v>
      </c>
      <c r="K29" s="14">
        <v>-932608295</v>
      </c>
      <c r="M29" s="14">
        <v>6051591605</v>
      </c>
      <c r="O29" s="14">
        <v>6984199900</v>
      </c>
      <c r="Q29" s="14">
        <v>-932608295</v>
      </c>
      <c r="S29" s="14">
        <v>6051591605</v>
      </c>
    </row>
    <row r="30" spans="1:19" s="29" customFormat="1" ht="18.75" x14ac:dyDescent="0.45">
      <c r="A30" s="22" t="s">
        <v>49</v>
      </c>
      <c r="C30" s="15" t="s">
        <v>179</v>
      </c>
      <c r="E30" s="14">
        <v>465796</v>
      </c>
      <c r="G30" s="14">
        <v>7500</v>
      </c>
      <c r="N30" s="15"/>
      <c r="O30" s="14">
        <v>3493470000</v>
      </c>
      <c r="Q30" s="14">
        <v>-370098169</v>
      </c>
      <c r="S30" s="14">
        <v>3123371831</v>
      </c>
    </row>
    <row r="31" spans="1:19" s="29" customFormat="1" ht="37.5" x14ac:dyDescent="0.45">
      <c r="A31" s="22" t="s">
        <v>50</v>
      </c>
      <c r="C31" s="15" t="s">
        <v>180</v>
      </c>
      <c r="E31" s="14">
        <v>3622500</v>
      </c>
      <c r="G31" s="14">
        <v>150</v>
      </c>
      <c r="I31" s="14">
        <v>543375000</v>
      </c>
      <c r="K31" s="14">
        <v>-72836744</v>
      </c>
      <c r="M31" s="14">
        <v>470538256</v>
      </c>
      <c r="O31" s="14">
        <v>543375000</v>
      </c>
      <c r="Q31" s="14">
        <v>-72836744</v>
      </c>
      <c r="S31" s="14">
        <v>470538256</v>
      </c>
    </row>
    <row r="32" spans="1:19" s="29" customFormat="1" ht="18.75" x14ac:dyDescent="0.45">
      <c r="A32" s="22" t="s">
        <v>52</v>
      </c>
      <c r="C32" s="15" t="s">
        <v>181</v>
      </c>
      <c r="E32" s="14">
        <v>25509423</v>
      </c>
      <c r="G32" s="14">
        <v>90</v>
      </c>
      <c r="I32" s="14">
        <v>2295848070</v>
      </c>
      <c r="K32" s="14">
        <v>-310102701</v>
      </c>
      <c r="M32" s="14">
        <v>1985745369</v>
      </c>
      <c r="O32" s="14">
        <v>2295848070</v>
      </c>
      <c r="Q32" s="14">
        <v>-310102701</v>
      </c>
      <c r="S32" s="14">
        <v>1985745369</v>
      </c>
    </row>
    <row r="33" spans="1:19" s="29" customFormat="1" ht="18.75" x14ac:dyDescent="0.45">
      <c r="A33" s="22" t="s">
        <v>54</v>
      </c>
      <c r="C33" s="15" t="s">
        <v>182</v>
      </c>
      <c r="E33" s="14">
        <v>5072000</v>
      </c>
      <c r="G33" s="14">
        <v>3570</v>
      </c>
      <c r="I33" s="14">
        <v>18107040000</v>
      </c>
      <c r="K33" s="14">
        <v>-2464271716</v>
      </c>
      <c r="M33" s="14">
        <v>15642768284</v>
      </c>
      <c r="O33" s="14">
        <v>18107040000</v>
      </c>
      <c r="Q33" s="14">
        <v>-2464271716</v>
      </c>
      <c r="S33" s="14">
        <v>15642768284</v>
      </c>
    </row>
    <row r="34" spans="1:19" s="29" customFormat="1" ht="18.75" x14ac:dyDescent="0.45">
      <c r="A34" s="22" t="s">
        <v>55</v>
      </c>
      <c r="C34" s="15" t="s">
        <v>174</v>
      </c>
      <c r="E34" s="14">
        <v>6632373</v>
      </c>
      <c r="G34" s="14">
        <v>300</v>
      </c>
      <c r="N34" s="15"/>
      <c r="O34" s="14">
        <v>1989711900</v>
      </c>
      <c r="Q34" s="14">
        <v>-244979543</v>
      </c>
      <c r="S34" s="14">
        <v>1744732357</v>
      </c>
    </row>
    <row r="35" spans="1:19" s="29" customFormat="1" ht="18.75" x14ac:dyDescent="0.45">
      <c r="A35" s="22" t="s">
        <v>58</v>
      </c>
      <c r="C35" s="15" t="s">
        <v>5</v>
      </c>
      <c r="E35" s="14">
        <v>2856444</v>
      </c>
      <c r="G35" s="14">
        <v>1630</v>
      </c>
      <c r="I35" s="14">
        <v>4656003720</v>
      </c>
      <c r="K35" s="14">
        <v>-583046601</v>
      </c>
      <c r="M35" s="14">
        <v>4072957119</v>
      </c>
      <c r="O35" s="14">
        <v>4656003720</v>
      </c>
      <c r="Q35" s="14">
        <v>-583046601</v>
      </c>
      <c r="S35" s="14">
        <v>4072957119</v>
      </c>
    </row>
    <row r="36" spans="1:19" s="29" customFormat="1" ht="18.75" x14ac:dyDescent="0.45">
      <c r="A36" s="22" t="s">
        <v>59</v>
      </c>
      <c r="C36" s="15" t="s">
        <v>183</v>
      </c>
      <c r="E36" s="14">
        <v>30000480</v>
      </c>
      <c r="G36" s="14">
        <v>400</v>
      </c>
      <c r="I36" s="14">
        <v>12000192000</v>
      </c>
      <c r="K36" s="14">
        <v>-1688078804</v>
      </c>
      <c r="M36" s="14">
        <v>10312113196</v>
      </c>
      <c r="O36" s="14">
        <v>12000192000</v>
      </c>
      <c r="Q36" s="14">
        <v>-1688078804</v>
      </c>
      <c r="S36" s="14">
        <v>10312113196</v>
      </c>
    </row>
    <row r="37" spans="1:19" s="29" customFormat="1" ht="18.75" x14ac:dyDescent="0.45">
      <c r="A37" s="22" t="s">
        <v>60</v>
      </c>
      <c r="C37" s="15" t="s">
        <v>168</v>
      </c>
      <c r="E37" s="14">
        <v>4864824</v>
      </c>
      <c r="G37" s="14">
        <v>250</v>
      </c>
      <c r="I37" s="14">
        <v>1216206000</v>
      </c>
      <c r="K37" s="14">
        <v>-151661180</v>
      </c>
      <c r="M37" s="14">
        <v>1064544820</v>
      </c>
      <c r="O37" s="14">
        <v>1216206000</v>
      </c>
      <c r="Q37" s="14">
        <v>-151661180</v>
      </c>
      <c r="S37" s="14">
        <v>1064544820</v>
      </c>
    </row>
    <row r="38" spans="1:19" s="29" customFormat="1" ht="18.75" x14ac:dyDescent="0.45">
      <c r="A38" s="22" t="s">
        <v>61</v>
      </c>
      <c r="C38" s="15" t="s">
        <v>184</v>
      </c>
      <c r="E38" s="14">
        <v>164000</v>
      </c>
      <c r="G38" s="14">
        <v>11000</v>
      </c>
      <c r="I38" s="14">
        <v>1804000000</v>
      </c>
      <c r="K38" s="14">
        <v>-248276432</v>
      </c>
      <c r="M38" s="14">
        <v>1555723568</v>
      </c>
      <c r="O38" s="14">
        <v>1804000000</v>
      </c>
      <c r="Q38" s="14">
        <v>-248276432</v>
      </c>
      <c r="S38" s="14">
        <v>1555723568</v>
      </c>
    </row>
    <row r="39" spans="1:19" s="29" customFormat="1" ht="18.75" x14ac:dyDescent="0.45">
      <c r="A39" s="22" t="s">
        <v>62</v>
      </c>
      <c r="C39" s="15" t="s">
        <v>185</v>
      </c>
      <c r="E39" s="14">
        <v>3073204</v>
      </c>
      <c r="G39" s="14">
        <v>146</v>
      </c>
      <c r="I39" s="14">
        <v>448687784</v>
      </c>
      <c r="K39" s="14">
        <v>-58756734</v>
      </c>
      <c r="M39" s="14">
        <v>389931050</v>
      </c>
      <c r="O39" s="14">
        <v>448687784</v>
      </c>
      <c r="Q39" s="14">
        <v>-58756734</v>
      </c>
      <c r="S39" s="14">
        <v>389931050</v>
      </c>
    </row>
    <row r="40" spans="1:19" s="29" customFormat="1" ht="18.75" x14ac:dyDescent="0.45">
      <c r="A40" s="22" t="s">
        <v>64</v>
      </c>
      <c r="C40" s="15" t="s">
        <v>183</v>
      </c>
      <c r="E40" s="14">
        <v>5214517</v>
      </c>
      <c r="G40" s="14">
        <v>960</v>
      </c>
      <c r="I40" s="14">
        <v>5005936320</v>
      </c>
      <c r="K40" s="14">
        <v>-704189983</v>
      </c>
      <c r="M40" s="14">
        <v>4301746337</v>
      </c>
      <c r="O40" s="14">
        <v>5005936320</v>
      </c>
      <c r="Q40" s="14">
        <v>-704189983</v>
      </c>
      <c r="S40" s="14">
        <v>4301746337</v>
      </c>
    </row>
    <row r="41" spans="1:19" s="29" customFormat="1" ht="18.75" x14ac:dyDescent="0.45">
      <c r="A41" s="22" t="s">
        <v>67</v>
      </c>
      <c r="C41" s="15" t="s">
        <v>186</v>
      </c>
      <c r="E41" s="14">
        <v>435742</v>
      </c>
      <c r="G41" s="14">
        <v>6000</v>
      </c>
      <c r="N41" s="15"/>
      <c r="O41" s="14">
        <v>2614452000</v>
      </c>
      <c r="Q41" s="14">
        <v>-278405537</v>
      </c>
      <c r="S41" s="14">
        <v>2336046463</v>
      </c>
    </row>
    <row r="42" spans="1:19" s="29" customFormat="1" ht="37.5" x14ac:dyDescent="0.45">
      <c r="A42" s="22" t="s">
        <v>69</v>
      </c>
      <c r="C42" s="15" t="s">
        <v>187</v>
      </c>
      <c r="E42" s="14">
        <v>145</v>
      </c>
      <c r="G42" s="14">
        <v>1350</v>
      </c>
      <c r="N42" s="15"/>
      <c r="O42" s="14">
        <v>195750</v>
      </c>
      <c r="Q42" s="14">
        <v>0</v>
      </c>
      <c r="S42" s="14">
        <v>195750</v>
      </c>
    </row>
    <row r="43" spans="1:19" s="29" customFormat="1" ht="18.75" x14ac:dyDescent="0.45">
      <c r="A43" s="22" t="s">
        <v>70</v>
      </c>
      <c r="C43" s="15" t="s">
        <v>166</v>
      </c>
      <c r="E43" s="14">
        <v>30102294</v>
      </c>
      <c r="G43" s="14">
        <v>610</v>
      </c>
      <c r="I43" s="14">
        <v>18362399340</v>
      </c>
      <c r="K43" s="14">
        <v>-2564460014</v>
      </c>
      <c r="M43" s="14">
        <v>15797939326</v>
      </c>
      <c r="O43" s="14">
        <v>18362399340</v>
      </c>
      <c r="Q43" s="14">
        <v>-2564460014</v>
      </c>
      <c r="S43" s="14">
        <v>15797939326</v>
      </c>
    </row>
    <row r="44" spans="1:19" s="29" customFormat="1" ht="18.75" x14ac:dyDescent="0.45">
      <c r="A44" s="22" t="s">
        <v>71</v>
      </c>
      <c r="C44" s="15" t="s">
        <v>184</v>
      </c>
      <c r="E44" s="14">
        <v>5250000</v>
      </c>
      <c r="G44" s="14">
        <v>1500</v>
      </c>
      <c r="I44" s="14">
        <v>7875000000</v>
      </c>
      <c r="K44" s="14">
        <v>-1083800945</v>
      </c>
      <c r="M44" s="14">
        <v>6791199055</v>
      </c>
      <c r="O44" s="14">
        <v>7875000000</v>
      </c>
      <c r="Q44" s="14">
        <v>-1083800945</v>
      </c>
      <c r="S44" s="14">
        <v>6791199055</v>
      </c>
    </row>
    <row r="45" spans="1:19" s="29" customFormat="1" ht="18.75" x14ac:dyDescent="0.45">
      <c r="A45" s="22" t="s">
        <v>73</v>
      </c>
      <c r="C45" s="15" t="s">
        <v>184</v>
      </c>
      <c r="E45" s="14">
        <v>6195381</v>
      </c>
      <c r="G45" s="14">
        <v>600</v>
      </c>
      <c r="I45" s="14">
        <v>3717228600</v>
      </c>
      <c r="K45" s="14">
        <v>-511585507</v>
      </c>
      <c r="M45" s="14">
        <v>3205643093</v>
      </c>
      <c r="O45" s="14">
        <v>3717228600</v>
      </c>
      <c r="Q45" s="14">
        <v>-511585507</v>
      </c>
      <c r="S45" s="14">
        <v>3205643093</v>
      </c>
    </row>
    <row r="46" spans="1:19" s="29" customFormat="1" ht="18.75" x14ac:dyDescent="0.45">
      <c r="A46" s="22" t="s">
        <v>76</v>
      </c>
      <c r="C46" s="15" t="s">
        <v>162</v>
      </c>
      <c r="E46" s="14">
        <v>447572</v>
      </c>
      <c r="G46" s="14">
        <v>5550</v>
      </c>
      <c r="I46" s="14">
        <v>2484024600</v>
      </c>
      <c r="K46" s="14">
        <v>-327855803</v>
      </c>
      <c r="M46" s="14">
        <v>2156168797</v>
      </c>
      <c r="O46" s="14">
        <v>2484024600</v>
      </c>
      <c r="Q46" s="14">
        <v>-327855803</v>
      </c>
      <c r="S46" s="14">
        <v>2156168797</v>
      </c>
    </row>
    <row r="47" spans="1:19" s="29" customFormat="1" ht="18.75" x14ac:dyDescent="0.45">
      <c r="A47" s="22" t="s">
        <v>78</v>
      </c>
      <c r="C47" s="15" t="s">
        <v>188</v>
      </c>
      <c r="E47" s="14">
        <v>1897609</v>
      </c>
      <c r="G47" s="14">
        <v>1900</v>
      </c>
      <c r="N47" s="15"/>
      <c r="O47" s="14">
        <v>3605457100</v>
      </c>
      <c r="Q47" s="14">
        <v>0</v>
      </c>
      <c r="S47" s="14">
        <v>3605457100</v>
      </c>
    </row>
    <row r="48" spans="1:19" s="29" customFormat="1" ht="18.75" x14ac:dyDescent="0.45">
      <c r="A48" s="22" t="s">
        <v>79</v>
      </c>
      <c r="C48" s="15" t="s">
        <v>165</v>
      </c>
      <c r="E48" s="14">
        <v>799609</v>
      </c>
      <c r="G48" s="14">
        <v>20000</v>
      </c>
      <c r="I48" s="14">
        <v>15992180000</v>
      </c>
      <c r="K48" s="14">
        <v>-2135454303</v>
      </c>
      <c r="M48" s="14">
        <v>13856725697</v>
      </c>
      <c r="O48" s="14">
        <v>15992180000</v>
      </c>
      <c r="Q48" s="14">
        <v>-2135454303</v>
      </c>
      <c r="S48" s="14">
        <v>13856725697</v>
      </c>
    </row>
    <row r="49" spans="1:19" s="29" customFormat="1" ht="18.75" x14ac:dyDescent="0.45">
      <c r="A49" s="22" t="s">
        <v>82</v>
      </c>
      <c r="C49" s="15" t="s">
        <v>178</v>
      </c>
      <c r="E49" s="14">
        <v>9469137</v>
      </c>
      <c r="G49" s="14">
        <v>530</v>
      </c>
      <c r="N49" s="15"/>
      <c r="O49" s="14">
        <v>5018642610</v>
      </c>
      <c r="Q49" s="14">
        <v>-580594027</v>
      </c>
      <c r="S49" s="14">
        <v>4438048583</v>
      </c>
    </row>
    <row r="50" spans="1:19" s="29" customFormat="1" ht="18.75" x14ac:dyDescent="0.45">
      <c r="A50" s="17" t="s">
        <v>87</v>
      </c>
      <c r="I50" s="17">
        <f>SUM(I9:$I$49)</f>
        <v>112478875844</v>
      </c>
      <c r="K50" s="17">
        <f>SUM(K9:$K$49)</f>
        <v>-14932926117</v>
      </c>
      <c r="M50" s="17">
        <f>SUM(M9:$M$49)</f>
        <v>97545949727</v>
      </c>
      <c r="O50" s="17">
        <f>SUM(O9:$O$49)</f>
        <v>184037801594</v>
      </c>
      <c r="Q50" s="17">
        <f>SUM(Q9:$Q$49)</f>
        <v>-18544579209</v>
      </c>
      <c r="S50" s="17">
        <f>SUM(S9:$S$49)</f>
        <v>165493222385</v>
      </c>
    </row>
    <row r="51" spans="1:19" s="29" customFormat="1" ht="18.75" x14ac:dyDescent="0.45">
      <c r="I51" s="19"/>
      <c r="K51" s="19"/>
      <c r="M51" s="19"/>
      <c r="O51" s="19"/>
      <c r="Q51" s="19"/>
      <c r="S51" s="19"/>
    </row>
    <row r="52" spans="1:19" s="29" customFormat="1" ht="18.75" x14ac:dyDescent="0.45"/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2024-07-29T12:57:23Z</dcterms:created>
  <dcterms:modified xsi:type="dcterms:W3CDTF">2024-07-29T13:05:18Z</dcterms:modified>
</cp:coreProperties>
</file>